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30" windowWidth="13335" windowHeight="76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(2)'!$A$1:$F$100</definedName>
  </definedNames>
  <calcPr calcId="144525"/>
</workbook>
</file>

<file path=xl/calcChain.xml><?xml version="1.0" encoding="utf-8"?>
<calcChain xmlns="http://schemas.openxmlformats.org/spreadsheetml/2006/main">
  <c r="E100" i="4" l="1"/>
  <c r="D100" i="4"/>
  <c r="F73" i="4"/>
  <c r="E73" i="4"/>
  <c r="D73" i="4"/>
  <c r="F98" i="4"/>
  <c r="D98" i="4"/>
  <c r="E98" i="4"/>
  <c r="F96" i="4"/>
  <c r="F97" i="4"/>
  <c r="E96" i="4"/>
  <c r="D96" i="4"/>
  <c r="F94" i="4"/>
  <c r="F95" i="4"/>
  <c r="E93" i="4"/>
  <c r="D93" i="4"/>
  <c r="D76" i="4"/>
  <c r="E76" i="4"/>
  <c r="F77" i="4"/>
  <c r="F76" i="4" s="1"/>
  <c r="F75" i="4"/>
  <c r="F74" i="4" s="1"/>
  <c r="E74" i="4"/>
  <c r="D74" i="4"/>
  <c r="E56" i="4"/>
  <c r="F44" i="4"/>
  <c r="F43" i="4" s="1"/>
  <c r="F42" i="4"/>
  <c r="F41" i="4" s="1"/>
  <c r="F40" i="4"/>
  <c r="F39" i="4" s="1"/>
  <c r="E43" i="4"/>
  <c r="D43" i="4"/>
  <c r="E41" i="4"/>
  <c r="D41" i="4"/>
  <c r="E39" i="4"/>
  <c r="D39" i="4"/>
  <c r="D67" i="4"/>
  <c r="E67" i="4"/>
  <c r="D65" i="4"/>
  <c r="E65" i="4"/>
  <c r="E64" i="4" l="1"/>
  <c r="D38" i="4"/>
  <c r="E38" i="4"/>
  <c r="D64" i="4"/>
  <c r="D16" i="4"/>
  <c r="E16" i="4"/>
  <c r="F38" i="4" l="1"/>
  <c r="F99" i="4"/>
  <c r="E54" i="4"/>
  <c r="E31" i="4"/>
  <c r="D14" i="4"/>
  <c r="F23" i="4"/>
  <c r="E22" i="4"/>
  <c r="D22" i="4"/>
  <c r="F12" i="4"/>
  <c r="E11" i="4"/>
  <c r="F22" i="4" l="1"/>
  <c r="E33" i="4"/>
  <c r="E25" i="4"/>
  <c r="E92" i="4"/>
  <c r="E90" i="4"/>
  <c r="E87" i="4"/>
  <c r="E84" i="4"/>
  <c r="E82" i="4"/>
  <c r="E78" i="4"/>
  <c r="E72" i="4"/>
  <c r="E70" i="4"/>
  <c r="E62" i="4"/>
  <c r="E60" i="4"/>
  <c r="E36" i="4"/>
  <c r="E52" i="4"/>
  <c r="E50" i="4"/>
  <c r="E48" i="4"/>
  <c r="E27" i="4"/>
  <c r="E14" i="4"/>
  <c r="E9" i="4"/>
  <c r="E8" i="4" s="1"/>
  <c r="F93" i="4"/>
  <c r="F91" i="4"/>
  <c r="F89" i="4"/>
  <c r="F88" i="4"/>
  <c r="F86" i="4"/>
  <c r="F85" i="4"/>
  <c r="F83" i="4"/>
  <c r="F81" i="4"/>
  <c r="F80" i="4"/>
  <c r="F79" i="4"/>
  <c r="F71" i="4"/>
  <c r="F63" i="4"/>
  <c r="F61" i="4"/>
  <c r="F58" i="4"/>
  <c r="F55" i="4"/>
  <c r="F53" i="4"/>
  <c r="F51" i="4"/>
  <c r="F49" i="4"/>
  <c r="F47" i="4"/>
  <c r="F37" i="4"/>
  <c r="F35" i="4"/>
  <c r="F34" i="4"/>
  <c r="F32" i="4"/>
  <c r="F30" i="4"/>
  <c r="F28" i="4"/>
  <c r="F26" i="4"/>
  <c r="F21" i="4"/>
  <c r="F19" i="4"/>
  <c r="F17" i="4"/>
  <c r="F15" i="4"/>
  <c r="F10" i="4"/>
  <c r="E24" i="4" l="1"/>
  <c r="E69" i="4"/>
  <c r="E59" i="4"/>
  <c r="E46" i="4"/>
  <c r="E45" i="4" s="1"/>
  <c r="E20" i="4"/>
  <c r="E18" i="4"/>
  <c r="E13" i="4" l="1"/>
  <c r="D84" i="4" l="1"/>
  <c r="F84" i="4" s="1"/>
  <c r="D90" i="4" l="1"/>
  <c r="F90" i="4" s="1"/>
  <c r="D70" i="4" l="1"/>
  <c r="F70" i="4" s="1"/>
  <c r="D33" i="4" l="1"/>
  <c r="F33" i="4" l="1"/>
  <c r="D62" i="4"/>
  <c r="F62" i="4" s="1"/>
  <c r="D60" i="4"/>
  <c r="F60" i="4" s="1"/>
  <c r="D59" i="4" l="1"/>
  <c r="F59" i="4" s="1"/>
  <c r="D57" i="4" l="1"/>
  <c r="F57" i="4" l="1"/>
  <c r="D56" i="4"/>
  <c r="F16" i="4"/>
  <c r="D52" i="4"/>
  <c r="F52" i="4" s="1"/>
  <c r="F56" i="4" l="1"/>
  <c r="D20" i="4" l="1"/>
  <c r="F20" i="4" s="1"/>
  <c r="D31" i="4"/>
  <c r="F31" i="4" s="1"/>
  <c r="D54" i="4"/>
  <c r="F54" i="4" s="1"/>
  <c r="D50" i="4"/>
  <c r="F50" i="4" s="1"/>
  <c r="D48" i="4"/>
  <c r="F48" i="4" s="1"/>
  <c r="D46" i="4"/>
  <c r="D92" i="4"/>
  <c r="F92" i="4" s="1"/>
  <c r="D87" i="4"/>
  <c r="F87" i="4" s="1"/>
  <c r="D82" i="4"/>
  <c r="F82" i="4" s="1"/>
  <c r="D78" i="4"/>
  <c r="F78" i="4" s="1"/>
  <c r="D72" i="4"/>
  <c r="F72" i="4" s="1"/>
  <c r="D29" i="4"/>
  <c r="F29" i="4" s="1"/>
  <c r="D27" i="4"/>
  <c r="F27" i="4" s="1"/>
  <c r="D25" i="4"/>
  <c r="F25" i="4" s="1"/>
  <c r="D36" i="4"/>
  <c r="D18" i="4"/>
  <c r="F14" i="4"/>
  <c r="D11" i="4"/>
  <c r="F11" i="4" s="1"/>
  <c r="D9" i="4"/>
  <c r="F9" i="4" s="1"/>
  <c r="D45" i="4" l="1"/>
  <c r="F45" i="4" s="1"/>
  <c r="D24" i="4"/>
  <c r="F36" i="4"/>
  <c r="F18" i="4"/>
  <c r="D13" i="4"/>
  <c r="F13" i="4" s="1"/>
  <c r="F46" i="4"/>
  <c r="D69" i="4"/>
  <c r="F69" i="4" s="1"/>
  <c r="D8" i="4"/>
  <c r="F8" i="4" s="1"/>
  <c r="F24" i="4" l="1"/>
  <c r="F100" i="4"/>
</calcChain>
</file>

<file path=xl/sharedStrings.xml><?xml version="1.0" encoding="utf-8"?>
<sst xmlns="http://schemas.openxmlformats.org/spreadsheetml/2006/main" count="152" uniqueCount="103">
  <si>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</si>
  <si>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</si>
  <si>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</si>
  <si>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</si>
  <si>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</si>
  <si>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</si>
  <si>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</si>
  <si>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</si>
  <si>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</si>
  <si>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</si>
  <si>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</si>
  <si>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</si>
  <si>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</si>
  <si>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</si>
  <si>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</si>
  <si>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</si>
  <si>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</si>
  <si>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</si>
  <si>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</si>
  <si>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</si>
  <si>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</si>
  <si>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</si>
  <si>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</si>
  <si>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</si>
  <si>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</si>
  <si>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</si>
  <si>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</si>
  <si>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</si>
  <si>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</si>
  <si>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</si>
  <si>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</si>
  <si>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</si>
  <si>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</si>
  <si>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</si>
  <si>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</si>
  <si>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</si>
  <si>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</si>
  <si>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</si>
  <si>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</si>
  <si>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</si>
  <si>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</si>
  <si>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</si>
  <si>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</si>
  <si>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</si>
  <si>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</si>
  <si>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</si>
  <si>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</si>
  <si>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</si>
  <si>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</si>
  <si>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</si>
  <si>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</si>
  <si>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</si>
  <si>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</si>
  <si>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</si>
  <si>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</si>
  <si>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</si>
  <si>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</si>
  <si>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</si>
  <si>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</si>
  <si>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</si>
  <si>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</si>
  <si>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</si>
  <si>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</si>
  <si>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</si>
  <si>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</si>
  <si>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</si>
  <si>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Субсидия "Государственная поддержка молодых семей ЯО в приобретении (строительстве) жилья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</si>
  <si>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</si>
  <si>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</si>
  <si>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</si>
  <si>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</si>
  <si>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</si>
  <si>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</si>
  <si>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</si>
  <si>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</si>
  <si>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</si>
  <si>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R2440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</si>
  <si>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</si>
  <si>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</si>
  <si>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2</t>
  </si>
  <si>
    <t>Утверждено           ( руб.)</t>
  </si>
  <si>
    <t>Исполнено        ( руб.)</t>
  </si>
  <si>
    <t>% исполнения</t>
  </si>
  <si>
    <t>к постановлению Администрации</t>
  </si>
  <si>
    <t xml:space="preserve"> Приволжского сельского поселения</t>
  </si>
  <si>
    <t>02 0 01 72440</t>
  </si>
  <si>
    <t>06 0 01 L4970</t>
  </si>
  <si>
    <t>от 29.04.2021 г. № 82</t>
  </si>
  <si>
    <t>Исполнение расходов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квартал 2021 года</t>
  </si>
  <si>
    <t xml:space="preserve">Субсидия на реализацию мероприятий по возмещению части затрат организациям любых форм собственности и индивидуальным предпринимателям, занимающимися доставкой товаров в отдаленные сельские населенные пункты </t>
  </si>
  <si>
    <t xml:space="preserve">Обеспечение территориальной доступности товаров для сельского населения путем оказания государственной поддержки </t>
  </si>
  <si>
    <t>Иные бюджетные асигнования</t>
  </si>
  <si>
    <t>Муниципальная программа «Развитие субъектов малого и среднего предпринимательства и потребительского рынка Приволжского сельского поселения»</t>
  </si>
  <si>
    <t>09 0 00 00000</t>
  </si>
  <si>
    <t>09 0 01 21830</t>
  </si>
  <si>
    <t>09 0 01 72880</t>
  </si>
  <si>
    <t>Муниципальная программа «Комплексное развитие сельских территорий Приволжского сельского поселения на 2021-2023 годы»</t>
  </si>
  <si>
    <t>Софинансирование к субсидии на комплексное развитие сельских территорий (организация освещения территории)</t>
  </si>
  <si>
    <t>Софинансирование к субсидии на комплексное развитие сельских территорий (обустройство зон отдыха и площадок ТКО)</t>
  </si>
  <si>
    <t>Мероприятия по обустройству колодцев</t>
  </si>
  <si>
    <t>03 0 01 25760</t>
  </si>
  <si>
    <t>03 0 04 25760</t>
  </si>
  <si>
    <t>Иные межбюджетные трансферты по заключенному соглашению (оплата программ)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</si>
</sst>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/>
    <xf numFmtId="0" fontId="10" fillId="0" borderId="0" xfId="0" applyFont="1" applyFill="1" applyAlignment="1"/>
    <xf numFmtId="164" fontId="5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0" fillId="0" borderId="0" xfId="0" applyFont="1" applyFill="1"/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12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tabSelected="1" view="pageBreakPreview" topLeftCell="A80" zoomScale="140" zoomScaleNormal="100" zoomScaleSheetLayoutView="140" workbookViewId="0">
      <selection activeCell="E101" sqref="E101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3.140625" style="26" customWidth="1"/>
    <col min="6" max="6" width="10.7109375" style="1" customWidth="1"/>
    <col min="7" max="7" width="9.140625" style="1"/>
    <col min="8" max="8" width="19" style="1" customWidth="1"/>
    <col min="9" max="16384" width="9.140625" style="1"/>
  </cols>
  <sheetData>
    <row r="1" spans="1:6" ht="15" customHeight="1" x14ac:dyDescent="0.25">
      <c r="B1" s="38"/>
      <c r="C1" s="38"/>
      <c r="D1" s="38" t="s">
        <v>79</v>
      </c>
      <c r="E1" s="38"/>
    </row>
    <row r="2" spans="1:6" ht="15" customHeight="1" x14ac:dyDescent="0.25">
      <c r="B2" s="38"/>
      <c r="C2" s="38"/>
      <c r="D2" s="38" t="s">
        <v>83</v>
      </c>
      <c r="E2" s="38"/>
    </row>
    <row r="3" spans="1:6" ht="15.75" x14ac:dyDescent="0.25">
      <c r="A3" s="2"/>
      <c r="D3" s="38" t="s">
        <v>84</v>
      </c>
      <c r="E3" s="38"/>
    </row>
    <row r="4" spans="1:6" ht="12" customHeight="1" x14ac:dyDescent="0.25">
      <c r="A4" s="2"/>
      <c r="B4" s="39"/>
      <c r="C4" s="39"/>
      <c r="D4" s="38" t="s">
        <v>87</v>
      </c>
      <c r="E4" s="38"/>
    </row>
    <row r="5" spans="1:6" ht="80.25" customHeight="1" x14ac:dyDescent="0.3">
      <c r="A5" s="46" t="s">
        <v>88</v>
      </c>
      <c r="B5" s="46"/>
      <c r="C5" s="46"/>
      <c r="D5" s="46"/>
      <c r="E5" s="46"/>
      <c r="F5" s="46"/>
    </row>
    <row r="6" spans="1:6" ht="15" customHeight="1" x14ac:dyDescent="0.25">
      <c r="A6" s="44" t="s">
        <v>0</v>
      </c>
      <c r="B6" s="44" t="s">
        <v>1</v>
      </c>
      <c r="C6" s="44" t="s">
        <v>2</v>
      </c>
      <c r="D6" s="44" t="s">
        <v>80</v>
      </c>
      <c r="E6" s="44" t="s">
        <v>81</v>
      </c>
      <c r="F6" s="44" t="s">
        <v>82</v>
      </c>
    </row>
    <row r="7" spans="1:6" ht="13.5" customHeight="1" x14ac:dyDescent="0.25">
      <c r="A7" s="45"/>
      <c r="B7" s="45"/>
      <c r="C7" s="45"/>
      <c r="D7" s="45"/>
      <c r="E7" s="45"/>
      <c r="F7" s="45"/>
    </row>
    <row r="8" spans="1:6" ht="40.5" customHeight="1" x14ac:dyDescent="0.25">
      <c r="A8" s="5" t="s">
        <v>3</v>
      </c>
      <c r="B8" s="6" t="s">
        <v>29</v>
      </c>
      <c r="C8" s="4"/>
      <c r="D8" s="7">
        <f>D9+D11</f>
        <v>75000</v>
      </c>
      <c r="E8" s="7">
        <f>E9+E11</f>
        <v>0</v>
      </c>
      <c r="F8" s="40">
        <f>E8/D8*100</f>
        <v>0</v>
      </c>
    </row>
    <row r="9" spans="1:6" ht="38.25" x14ac:dyDescent="0.25">
      <c r="A9" s="8" t="s">
        <v>6</v>
      </c>
      <c r="B9" s="27" t="s">
        <v>34</v>
      </c>
      <c r="C9" s="4"/>
      <c r="D9" s="9">
        <f>D10</f>
        <v>50000</v>
      </c>
      <c r="E9" s="9">
        <f>E10</f>
        <v>0</v>
      </c>
      <c r="F9" s="41">
        <f t="shared" ref="F9:F60" si="0">E9/D9*100</f>
        <v>0</v>
      </c>
    </row>
    <row r="10" spans="1:6" ht="25.5" x14ac:dyDescent="0.25">
      <c r="A10" s="10" t="s">
        <v>5</v>
      </c>
      <c r="B10" s="4"/>
      <c r="C10" s="11">
        <v>200</v>
      </c>
      <c r="D10" s="12">
        <v>50000</v>
      </c>
      <c r="E10" s="12">
        <v>0</v>
      </c>
      <c r="F10" s="41">
        <f t="shared" si="0"/>
        <v>0</v>
      </c>
    </row>
    <row r="11" spans="1:6" ht="25.5" x14ac:dyDescent="0.25">
      <c r="A11" s="8" t="s">
        <v>4</v>
      </c>
      <c r="B11" s="27" t="s">
        <v>62</v>
      </c>
      <c r="C11" s="4"/>
      <c r="D11" s="9">
        <f>D12</f>
        <v>25000</v>
      </c>
      <c r="E11" s="9">
        <f>E12</f>
        <v>0</v>
      </c>
      <c r="F11" s="41">
        <f t="shared" si="0"/>
        <v>0</v>
      </c>
    </row>
    <row r="12" spans="1:6" ht="25.5" x14ac:dyDescent="0.25">
      <c r="A12" s="10" t="s">
        <v>5</v>
      </c>
      <c r="B12" s="6"/>
      <c r="C12" s="11">
        <v>200</v>
      </c>
      <c r="D12" s="12">
        <v>25000</v>
      </c>
      <c r="E12" s="12">
        <v>0</v>
      </c>
      <c r="F12" s="41">
        <f>E12/D12*100</f>
        <v>0</v>
      </c>
    </row>
    <row r="13" spans="1:6" ht="24.75" customHeight="1" x14ac:dyDescent="0.25">
      <c r="A13" s="5" t="s">
        <v>21</v>
      </c>
      <c r="B13" s="13" t="s">
        <v>43</v>
      </c>
      <c r="C13" s="4"/>
      <c r="D13" s="7">
        <f>D14+D16+D18+D20+D22</f>
        <v>9050739</v>
      </c>
      <c r="E13" s="7">
        <f>E14+E16+E18+E20+E22</f>
        <v>2159341.73</v>
      </c>
      <c r="F13" s="40">
        <f t="shared" si="0"/>
        <v>23.858181414799386</v>
      </c>
    </row>
    <row r="14" spans="1:6" ht="25.5" x14ac:dyDescent="0.25">
      <c r="A14" s="8" t="s">
        <v>32</v>
      </c>
      <c r="B14" s="27" t="s">
        <v>33</v>
      </c>
      <c r="C14" s="14"/>
      <c r="D14" s="9">
        <f>D15</f>
        <v>3117000</v>
      </c>
      <c r="E14" s="9">
        <f>E15</f>
        <v>1062676.8999999999</v>
      </c>
      <c r="F14" s="41">
        <f t="shared" si="0"/>
        <v>34.092938723131212</v>
      </c>
    </row>
    <row r="15" spans="1:6" ht="25.5" x14ac:dyDescent="0.25">
      <c r="A15" s="10" t="s">
        <v>5</v>
      </c>
      <c r="B15" s="15"/>
      <c r="C15" s="11">
        <v>200</v>
      </c>
      <c r="D15" s="12">
        <v>3117000</v>
      </c>
      <c r="E15" s="12">
        <v>1062676.8999999999</v>
      </c>
      <c r="F15" s="42">
        <f t="shared" si="0"/>
        <v>34.092938723131212</v>
      </c>
    </row>
    <row r="16" spans="1:6" ht="25.5" x14ac:dyDescent="0.25">
      <c r="A16" s="8" t="s">
        <v>35</v>
      </c>
      <c r="B16" s="4" t="s">
        <v>37</v>
      </c>
      <c r="C16" s="16"/>
      <c r="D16" s="9">
        <f>D17</f>
        <v>2062444</v>
      </c>
      <c r="E16" s="9">
        <f>E17</f>
        <v>1096664.83</v>
      </c>
      <c r="F16" s="41">
        <f t="shared" si="0"/>
        <v>53.173071850678134</v>
      </c>
    </row>
    <row r="17" spans="1:6" ht="25.5" x14ac:dyDescent="0.25">
      <c r="A17" s="10" t="s">
        <v>5</v>
      </c>
      <c r="B17" s="15"/>
      <c r="C17" s="4">
        <v>200</v>
      </c>
      <c r="D17" s="12">
        <v>2062444</v>
      </c>
      <c r="E17" s="12">
        <v>1096664.83</v>
      </c>
      <c r="F17" s="42">
        <f t="shared" si="0"/>
        <v>53.173071850678134</v>
      </c>
    </row>
    <row r="18" spans="1:6" hidden="1" x14ac:dyDescent="0.25">
      <c r="A18" s="8" t="s">
        <v>7</v>
      </c>
      <c r="B18" s="34" t="s">
        <v>76</v>
      </c>
      <c r="C18" s="16"/>
      <c r="D18" s="35">
        <f>D19</f>
        <v>0</v>
      </c>
      <c r="E18" s="35">
        <f t="shared" ref="E18" si="1">E19</f>
        <v>0</v>
      </c>
      <c r="F18" s="40" t="e">
        <f t="shared" si="0"/>
        <v>#DIV/0!</v>
      </c>
    </row>
    <row r="19" spans="1:6" ht="25.5" hidden="1" x14ac:dyDescent="0.25">
      <c r="A19" s="10" t="s">
        <v>5</v>
      </c>
      <c r="B19" s="15"/>
      <c r="C19" s="11">
        <v>200</v>
      </c>
      <c r="D19" s="12"/>
      <c r="E19" s="12"/>
      <c r="F19" s="40" t="e">
        <f t="shared" si="0"/>
        <v>#DIV/0!</v>
      </c>
    </row>
    <row r="20" spans="1:6" ht="25.5" hidden="1" x14ac:dyDescent="0.25">
      <c r="A20" s="8" t="s">
        <v>75</v>
      </c>
      <c r="B20" s="34" t="s">
        <v>77</v>
      </c>
      <c r="C20" s="16"/>
      <c r="D20" s="35">
        <f>D21</f>
        <v>0</v>
      </c>
      <c r="E20" s="35">
        <f t="shared" ref="E20" si="2">E21</f>
        <v>0</v>
      </c>
      <c r="F20" s="40" t="e">
        <f t="shared" si="0"/>
        <v>#DIV/0!</v>
      </c>
    </row>
    <row r="21" spans="1:6" ht="25.5" hidden="1" x14ac:dyDescent="0.25">
      <c r="A21" s="10" t="s">
        <v>5</v>
      </c>
      <c r="B21" s="15"/>
      <c r="C21" s="11">
        <v>200</v>
      </c>
      <c r="D21" s="12"/>
      <c r="E21" s="12"/>
      <c r="F21" s="40" t="e">
        <f t="shared" si="0"/>
        <v>#DIV/0!</v>
      </c>
    </row>
    <row r="22" spans="1:6" x14ac:dyDescent="0.25">
      <c r="A22" s="8" t="s">
        <v>7</v>
      </c>
      <c r="B22" s="15" t="s">
        <v>85</v>
      </c>
      <c r="C22" s="11"/>
      <c r="D22" s="9">
        <f>D23</f>
        <v>3871295</v>
      </c>
      <c r="E22" s="9">
        <f>E23</f>
        <v>0</v>
      </c>
      <c r="F22" s="41">
        <f>E22/D22*100</f>
        <v>0</v>
      </c>
    </row>
    <row r="23" spans="1:6" ht="25.5" x14ac:dyDescent="0.25">
      <c r="A23" s="10" t="s">
        <v>5</v>
      </c>
      <c r="B23" s="15"/>
      <c r="C23" s="11">
        <v>200</v>
      </c>
      <c r="D23" s="12">
        <v>3871295</v>
      </c>
      <c r="E23" s="12">
        <v>0</v>
      </c>
      <c r="F23" s="42">
        <f>E23/D23*100</f>
        <v>0</v>
      </c>
    </row>
    <row r="24" spans="1:6" s="48" customFormat="1" ht="27" x14ac:dyDescent="0.25">
      <c r="A24" s="5" t="s">
        <v>22</v>
      </c>
      <c r="B24" s="13" t="s">
        <v>42</v>
      </c>
      <c r="C24" s="16"/>
      <c r="D24" s="7">
        <f>D33+D36+D25+D27+D29+D31</f>
        <v>5310166</v>
      </c>
      <c r="E24" s="7">
        <f>E33+E36+E25+E27+E29+E31</f>
        <v>846656.35</v>
      </c>
      <c r="F24" s="40">
        <f t="shared" si="0"/>
        <v>15.944065590416571</v>
      </c>
    </row>
    <row r="25" spans="1:6" s="43" customFormat="1" x14ac:dyDescent="0.25">
      <c r="A25" s="8" t="s">
        <v>9</v>
      </c>
      <c r="B25" s="4" t="s">
        <v>38</v>
      </c>
      <c r="C25" s="4"/>
      <c r="D25" s="9">
        <f>D26</f>
        <v>3096166</v>
      </c>
      <c r="E25" s="9">
        <f>E26</f>
        <v>607993.25</v>
      </c>
      <c r="F25" s="41">
        <f t="shared" si="0"/>
        <v>19.636971984060285</v>
      </c>
    </row>
    <row r="26" spans="1:6" ht="25.5" x14ac:dyDescent="0.25">
      <c r="A26" s="10" t="s">
        <v>5</v>
      </c>
      <c r="B26" s="4"/>
      <c r="C26" s="11">
        <v>200</v>
      </c>
      <c r="D26" s="12">
        <v>3096166</v>
      </c>
      <c r="E26" s="12">
        <v>607993.25</v>
      </c>
      <c r="F26" s="42">
        <f t="shared" si="0"/>
        <v>19.636971984060285</v>
      </c>
    </row>
    <row r="27" spans="1:6" s="43" customFormat="1" x14ac:dyDescent="0.25">
      <c r="A27" s="8" t="s">
        <v>10</v>
      </c>
      <c r="B27" s="4" t="s">
        <v>36</v>
      </c>
      <c r="C27" s="28"/>
      <c r="D27" s="35">
        <f>D28</f>
        <v>130000</v>
      </c>
      <c r="E27" s="35">
        <f>E28</f>
        <v>0</v>
      </c>
      <c r="F27" s="41">
        <f t="shared" si="0"/>
        <v>0</v>
      </c>
    </row>
    <row r="28" spans="1:6" ht="26.25" x14ac:dyDescent="0.25">
      <c r="A28" s="17" t="s">
        <v>5</v>
      </c>
      <c r="B28" s="4"/>
      <c r="C28" s="11">
        <v>200</v>
      </c>
      <c r="D28" s="12">
        <v>130000</v>
      </c>
      <c r="E28" s="12">
        <v>0</v>
      </c>
      <c r="F28" s="41">
        <f t="shared" si="0"/>
        <v>0</v>
      </c>
    </row>
    <row r="29" spans="1:6" x14ac:dyDescent="0.25">
      <c r="A29" s="8" t="s">
        <v>11</v>
      </c>
      <c r="B29" s="4" t="s">
        <v>39</v>
      </c>
      <c r="C29" s="4"/>
      <c r="D29" s="9">
        <f>D30</f>
        <v>100000</v>
      </c>
      <c r="E29" s="9">
        <v>0</v>
      </c>
      <c r="F29" s="41">
        <f t="shared" si="0"/>
        <v>0</v>
      </c>
    </row>
    <row r="30" spans="1:6" ht="25.5" x14ac:dyDescent="0.25">
      <c r="A30" s="10" t="s">
        <v>5</v>
      </c>
      <c r="B30" s="4"/>
      <c r="C30" s="11">
        <v>200</v>
      </c>
      <c r="D30" s="12">
        <v>100000</v>
      </c>
      <c r="E30" s="12">
        <v>0</v>
      </c>
      <c r="F30" s="41">
        <f t="shared" si="0"/>
        <v>0</v>
      </c>
    </row>
    <row r="31" spans="1:6" ht="25.5" x14ac:dyDescent="0.25">
      <c r="A31" s="8" t="s">
        <v>24</v>
      </c>
      <c r="B31" s="15" t="s">
        <v>40</v>
      </c>
      <c r="C31" s="16"/>
      <c r="D31" s="9">
        <f>D32</f>
        <v>1220000</v>
      </c>
      <c r="E31" s="9">
        <f>E32</f>
        <v>37335</v>
      </c>
      <c r="F31" s="41">
        <f t="shared" si="0"/>
        <v>3.0602459016393446</v>
      </c>
    </row>
    <row r="32" spans="1:6" ht="26.25" x14ac:dyDescent="0.25">
      <c r="A32" s="17" t="s">
        <v>5</v>
      </c>
      <c r="B32" s="15"/>
      <c r="C32" s="11">
        <v>200</v>
      </c>
      <c r="D32" s="12">
        <v>1220000</v>
      </c>
      <c r="E32" s="12">
        <v>37335</v>
      </c>
      <c r="F32" s="41">
        <f t="shared" si="0"/>
        <v>3.0602459016393446</v>
      </c>
    </row>
    <row r="33" spans="1:6" ht="25.5" x14ac:dyDescent="0.25">
      <c r="A33" s="8" t="s">
        <v>8</v>
      </c>
      <c r="B33" s="15" t="s">
        <v>41</v>
      </c>
      <c r="C33" s="16"/>
      <c r="D33" s="9">
        <f>D34+D35</f>
        <v>694000</v>
      </c>
      <c r="E33" s="9">
        <f>E34+E35</f>
        <v>199655</v>
      </c>
      <c r="F33" s="41">
        <f t="shared" si="0"/>
        <v>28.768731988472624</v>
      </c>
    </row>
    <row r="34" spans="1:6" ht="25.5" x14ac:dyDescent="0.25">
      <c r="A34" s="10" t="s">
        <v>5</v>
      </c>
      <c r="B34" s="15"/>
      <c r="C34" s="11">
        <v>200</v>
      </c>
      <c r="D34" s="12">
        <v>694000</v>
      </c>
      <c r="E34" s="12">
        <v>199655</v>
      </c>
      <c r="F34" s="41">
        <f t="shared" si="0"/>
        <v>28.768731988472624</v>
      </c>
    </row>
    <row r="35" spans="1:6" ht="25.5" x14ac:dyDescent="0.25">
      <c r="A35" s="10" t="s">
        <v>78</v>
      </c>
      <c r="B35" s="15"/>
      <c r="C35" s="11">
        <v>400</v>
      </c>
      <c r="D35" s="12">
        <v>0</v>
      </c>
      <c r="E35" s="12">
        <v>0</v>
      </c>
      <c r="F35" s="41" t="e">
        <f t="shared" si="0"/>
        <v>#DIV/0!</v>
      </c>
    </row>
    <row r="36" spans="1:6" ht="25.5" x14ac:dyDescent="0.25">
      <c r="A36" s="8" t="s">
        <v>23</v>
      </c>
      <c r="B36" s="4" t="s">
        <v>44</v>
      </c>
      <c r="C36" s="16"/>
      <c r="D36" s="9">
        <f>D37</f>
        <v>70000</v>
      </c>
      <c r="E36" s="9">
        <f>E37</f>
        <v>1673.1</v>
      </c>
      <c r="F36" s="41">
        <f t="shared" si="0"/>
        <v>2.3901428571428571</v>
      </c>
    </row>
    <row r="37" spans="1:6" ht="25.5" x14ac:dyDescent="0.25">
      <c r="A37" s="10" t="s">
        <v>5</v>
      </c>
      <c r="B37" s="4"/>
      <c r="C37" s="11">
        <v>200</v>
      </c>
      <c r="D37" s="12">
        <v>70000</v>
      </c>
      <c r="E37" s="12">
        <v>1673.1</v>
      </c>
      <c r="F37" s="41">
        <f t="shared" si="0"/>
        <v>2.3901428571428571</v>
      </c>
    </row>
    <row r="38" spans="1:6" s="48" customFormat="1" ht="40.5" x14ac:dyDescent="0.25">
      <c r="A38" s="5" t="s">
        <v>96</v>
      </c>
      <c r="B38" s="6"/>
      <c r="C38" s="47"/>
      <c r="D38" s="32">
        <f>D39+D41+D43</f>
        <v>908000</v>
      </c>
      <c r="E38" s="32">
        <f>E39+E41+E43</f>
        <v>177473.2</v>
      </c>
      <c r="F38" s="40">
        <f>E38/D38*100</f>
        <v>19.545506607929518</v>
      </c>
    </row>
    <row r="39" spans="1:6" s="43" customFormat="1" ht="25.5" x14ac:dyDescent="0.25">
      <c r="A39" s="8" t="s">
        <v>97</v>
      </c>
      <c r="B39" s="4" t="s">
        <v>100</v>
      </c>
      <c r="C39" s="4"/>
      <c r="D39" s="9">
        <f>D40</f>
        <v>140000</v>
      </c>
      <c r="E39" s="9">
        <f>E40</f>
        <v>0</v>
      </c>
      <c r="F39" s="41">
        <f>F40</f>
        <v>0</v>
      </c>
    </row>
    <row r="40" spans="1:6" ht="25.5" x14ac:dyDescent="0.25">
      <c r="A40" s="10" t="s">
        <v>5</v>
      </c>
      <c r="B40" s="4"/>
      <c r="C40" s="11">
        <v>200</v>
      </c>
      <c r="D40" s="12">
        <v>140000</v>
      </c>
      <c r="E40" s="12">
        <v>0</v>
      </c>
      <c r="F40" s="41">
        <f>E40/D40*100</f>
        <v>0</v>
      </c>
    </row>
    <row r="41" spans="1:6" s="43" customFormat="1" ht="25.5" x14ac:dyDescent="0.25">
      <c r="A41" s="8" t="s">
        <v>98</v>
      </c>
      <c r="B41" s="4" t="s">
        <v>101</v>
      </c>
      <c r="C41" s="4"/>
      <c r="D41" s="9">
        <f>D42</f>
        <v>578000</v>
      </c>
      <c r="E41" s="9">
        <f>E42</f>
        <v>64750</v>
      </c>
      <c r="F41" s="41">
        <f>F42</f>
        <v>11.20242214532872</v>
      </c>
    </row>
    <row r="42" spans="1:6" ht="25.5" x14ac:dyDescent="0.25">
      <c r="A42" s="10" t="s">
        <v>5</v>
      </c>
      <c r="B42" s="4"/>
      <c r="C42" s="11">
        <v>200</v>
      </c>
      <c r="D42" s="12">
        <v>578000</v>
      </c>
      <c r="E42" s="12">
        <v>64750</v>
      </c>
      <c r="F42" s="41">
        <f>E42/D42*100</f>
        <v>11.20242214532872</v>
      </c>
    </row>
    <row r="43" spans="1:6" s="43" customFormat="1" x14ac:dyDescent="0.25">
      <c r="A43" s="8" t="s">
        <v>99</v>
      </c>
      <c r="B43" s="4" t="s">
        <v>41</v>
      </c>
      <c r="C43" s="4"/>
      <c r="D43" s="9">
        <f>D44</f>
        <v>190000</v>
      </c>
      <c r="E43" s="9">
        <f>E44</f>
        <v>112723.2</v>
      </c>
      <c r="F43" s="41">
        <f>F44</f>
        <v>59.328000000000003</v>
      </c>
    </row>
    <row r="44" spans="1:6" ht="25.5" x14ac:dyDescent="0.25">
      <c r="A44" s="10" t="s">
        <v>5</v>
      </c>
      <c r="B44" s="4"/>
      <c r="C44" s="11">
        <v>200</v>
      </c>
      <c r="D44" s="12">
        <v>190000</v>
      </c>
      <c r="E44" s="12">
        <v>112723.2</v>
      </c>
      <c r="F44" s="41">
        <f>E44/D44*100</f>
        <v>59.328000000000003</v>
      </c>
    </row>
    <row r="45" spans="1:6" ht="40.5" x14ac:dyDescent="0.25">
      <c r="A45" s="5" t="s">
        <v>25</v>
      </c>
      <c r="B45" s="13" t="s">
        <v>30</v>
      </c>
      <c r="C45" s="4"/>
      <c r="D45" s="7">
        <f>D46+D48+D50+D52+D54</f>
        <v>621297</v>
      </c>
      <c r="E45" s="7">
        <f>E46+E48+E50+E52+E54</f>
        <v>61882</v>
      </c>
      <c r="F45" s="40">
        <f t="shared" si="0"/>
        <v>9.9601317888224159</v>
      </c>
    </row>
    <row r="46" spans="1:6" ht="25.5" x14ac:dyDescent="0.25">
      <c r="A46" s="8" t="s">
        <v>45</v>
      </c>
      <c r="B46" s="15" t="s">
        <v>49</v>
      </c>
      <c r="C46" s="4"/>
      <c r="D46" s="9">
        <f>D47</f>
        <v>135150</v>
      </c>
      <c r="E46" s="9">
        <f t="shared" ref="E46" si="3">E47</f>
        <v>22525</v>
      </c>
      <c r="F46" s="41">
        <f t="shared" si="0"/>
        <v>16.666666666666664</v>
      </c>
    </row>
    <row r="47" spans="1:6" x14ac:dyDescent="0.25">
      <c r="A47" s="10" t="s">
        <v>12</v>
      </c>
      <c r="B47" s="15"/>
      <c r="C47" s="14">
        <v>500</v>
      </c>
      <c r="D47" s="18">
        <v>135150</v>
      </c>
      <c r="E47" s="18">
        <v>22525</v>
      </c>
      <c r="F47" s="41">
        <f t="shared" si="0"/>
        <v>16.666666666666664</v>
      </c>
    </row>
    <row r="48" spans="1:6" ht="25.5" x14ac:dyDescent="0.25">
      <c r="A48" s="8" t="s">
        <v>46</v>
      </c>
      <c r="B48" s="15" t="s">
        <v>50</v>
      </c>
      <c r="C48" s="4"/>
      <c r="D48" s="9">
        <f>D49</f>
        <v>86986</v>
      </c>
      <c r="E48" s="9">
        <f>E49</f>
        <v>14497</v>
      </c>
      <c r="F48" s="41">
        <f t="shared" si="0"/>
        <v>16.665900259811924</v>
      </c>
    </row>
    <row r="49" spans="1:6" x14ac:dyDescent="0.25">
      <c r="A49" s="10" t="s">
        <v>12</v>
      </c>
      <c r="B49" s="15"/>
      <c r="C49" s="14">
        <v>500</v>
      </c>
      <c r="D49" s="12">
        <v>86986</v>
      </c>
      <c r="E49" s="12">
        <v>14497</v>
      </c>
      <c r="F49" s="42">
        <f t="shared" si="0"/>
        <v>16.665900259811924</v>
      </c>
    </row>
    <row r="50" spans="1:6" ht="25.5" x14ac:dyDescent="0.25">
      <c r="A50" s="8" t="s">
        <v>47</v>
      </c>
      <c r="B50" s="15" t="s">
        <v>51</v>
      </c>
      <c r="C50" s="4"/>
      <c r="D50" s="9">
        <f>D51</f>
        <v>149161</v>
      </c>
      <c r="E50" s="9">
        <f>E51</f>
        <v>24860</v>
      </c>
      <c r="F50" s="41">
        <f t="shared" si="0"/>
        <v>16.666554930578368</v>
      </c>
    </row>
    <row r="51" spans="1:6" x14ac:dyDescent="0.25">
      <c r="A51" s="10" t="s">
        <v>12</v>
      </c>
      <c r="B51" s="15"/>
      <c r="C51" s="14">
        <v>500</v>
      </c>
      <c r="D51" s="12">
        <v>149161</v>
      </c>
      <c r="E51" s="12">
        <v>24860</v>
      </c>
      <c r="F51" s="42">
        <f t="shared" si="0"/>
        <v>16.666554930578368</v>
      </c>
    </row>
    <row r="52" spans="1:6" x14ac:dyDescent="0.25">
      <c r="A52" s="8" t="s">
        <v>73</v>
      </c>
      <c r="B52" s="15" t="s">
        <v>74</v>
      </c>
      <c r="C52" s="4"/>
      <c r="D52" s="9">
        <f>D53</f>
        <v>150000</v>
      </c>
      <c r="E52" s="9">
        <f>E53</f>
        <v>0</v>
      </c>
      <c r="F52" s="41">
        <f t="shared" si="0"/>
        <v>0</v>
      </c>
    </row>
    <row r="53" spans="1:6" ht="25.5" x14ac:dyDescent="0.25">
      <c r="A53" s="10" t="s">
        <v>5</v>
      </c>
      <c r="B53" s="13"/>
      <c r="C53" s="11">
        <v>200</v>
      </c>
      <c r="D53" s="12">
        <v>150000</v>
      </c>
      <c r="E53" s="12">
        <v>0</v>
      </c>
      <c r="F53" s="42">
        <f t="shared" si="0"/>
        <v>0</v>
      </c>
    </row>
    <row r="54" spans="1:6" ht="51" x14ac:dyDescent="0.25">
      <c r="A54" s="8" t="s">
        <v>48</v>
      </c>
      <c r="B54" s="15" t="s">
        <v>52</v>
      </c>
      <c r="C54" s="14"/>
      <c r="D54" s="9">
        <f>D55</f>
        <v>100000</v>
      </c>
      <c r="E54" s="9">
        <f>E55</f>
        <v>0</v>
      </c>
      <c r="F54" s="41">
        <f t="shared" si="0"/>
        <v>0</v>
      </c>
    </row>
    <row r="55" spans="1:6" ht="25.5" x14ac:dyDescent="0.25">
      <c r="A55" s="10" t="s">
        <v>5</v>
      </c>
      <c r="B55" s="13"/>
      <c r="C55" s="11">
        <v>200</v>
      </c>
      <c r="D55" s="12">
        <v>100000</v>
      </c>
      <c r="E55" s="12">
        <v>0</v>
      </c>
      <c r="F55" s="42">
        <f t="shared" si="0"/>
        <v>0</v>
      </c>
    </row>
    <row r="56" spans="1:6" ht="40.5" x14ac:dyDescent="0.25">
      <c r="A56" s="30" t="s">
        <v>64</v>
      </c>
      <c r="B56" s="13" t="s">
        <v>65</v>
      </c>
      <c r="C56" s="29"/>
      <c r="D56" s="31">
        <f>D57</f>
        <v>500772</v>
      </c>
      <c r="E56" s="31">
        <f>E57</f>
        <v>0</v>
      </c>
      <c r="F56" s="40">
        <f t="shared" si="0"/>
        <v>0</v>
      </c>
    </row>
    <row r="57" spans="1:6" ht="25.5" x14ac:dyDescent="0.25">
      <c r="A57" s="8" t="s">
        <v>66</v>
      </c>
      <c r="B57" s="15" t="s">
        <v>86</v>
      </c>
      <c r="C57" s="16"/>
      <c r="D57" s="35">
        <f>D58</f>
        <v>500772</v>
      </c>
      <c r="E57" s="35">
        <v>0</v>
      </c>
      <c r="F57" s="41">
        <f t="shared" si="0"/>
        <v>0</v>
      </c>
    </row>
    <row r="58" spans="1:6" ht="43.5" customHeight="1" x14ac:dyDescent="0.25">
      <c r="A58" s="10" t="s">
        <v>27</v>
      </c>
      <c r="B58" s="13"/>
      <c r="C58" s="14">
        <v>300</v>
      </c>
      <c r="D58" s="18">
        <v>500772</v>
      </c>
      <c r="E58" s="18">
        <v>0</v>
      </c>
      <c r="F58" s="41">
        <f t="shared" si="0"/>
        <v>0</v>
      </c>
    </row>
    <row r="59" spans="1:6" s="43" customFormat="1" ht="26.25" customHeight="1" x14ac:dyDescent="0.25">
      <c r="A59" s="30" t="s">
        <v>67</v>
      </c>
      <c r="B59" s="13" t="s">
        <v>70</v>
      </c>
      <c r="C59" s="11"/>
      <c r="D59" s="32">
        <f>D60+D62</f>
        <v>837200</v>
      </c>
      <c r="E59" s="32">
        <f t="shared" ref="E59" si="4">E60+E62</f>
        <v>155372.17000000001</v>
      </c>
      <c r="F59" s="40">
        <f t="shared" si="0"/>
        <v>18.558548733874822</v>
      </c>
    </row>
    <row r="60" spans="1:6" s="43" customFormat="1" ht="13.5" customHeight="1" x14ac:dyDescent="0.25">
      <c r="A60" s="8" t="s">
        <v>68</v>
      </c>
      <c r="B60" s="15" t="s">
        <v>71</v>
      </c>
      <c r="C60" s="4"/>
      <c r="D60" s="35">
        <f>D61</f>
        <v>520000</v>
      </c>
      <c r="E60" s="35">
        <f>E61</f>
        <v>120700.99</v>
      </c>
      <c r="F60" s="40">
        <f t="shared" si="0"/>
        <v>23.211728846153846</v>
      </c>
    </row>
    <row r="61" spans="1:6" ht="27.75" customHeight="1" x14ac:dyDescent="0.25">
      <c r="A61" s="10" t="s">
        <v>5</v>
      </c>
      <c r="B61" s="13"/>
      <c r="C61" s="11">
        <v>200</v>
      </c>
      <c r="D61" s="18">
        <v>520000</v>
      </c>
      <c r="E61" s="18">
        <v>120700.99</v>
      </c>
      <c r="F61" s="40">
        <f t="shared" ref="F61:F100" si="5">E61/D61*100</f>
        <v>23.211728846153846</v>
      </c>
    </row>
    <row r="62" spans="1:6" s="43" customFormat="1" ht="17.25" customHeight="1" x14ac:dyDescent="0.25">
      <c r="A62" s="8" t="s">
        <v>69</v>
      </c>
      <c r="B62" s="15" t="s">
        <v>72</v>
      </c>
      <c r="C62" s="4"/>
      <c r="D62" s="35">
        <f>D63</f>
        <v>317200</v>
      </c>
      <c r="E62" s="35">
        <f>E63</f>
        <v>34671.18</v>
      </c>
      <c r="F62" s="40">
        <f t="shared" si="5"/>
        <v>10.930384615384616</v>
      </c>
    </row>
    <row r="63" spans="1:6" ht="27.75" customHeight="1" x14ac:dyDescent="0.25">
      <c r="A63" s="10" t="s">
        <v>5</v>
      </c>
      <c r="B63" s="13"/>
      <c r="C63" s="11">
        <v>200</v>
      </c>
      <c r="D63" s="18">
        <v>317200</v>
      </c>
      <c r="E63" s="18">
        <v>34671.18</v>
      </c>
      <c r="F63" s="40">
        <f t="shared" si="5"/>
        <v>10.930384615384616</v>
      </c>
    </row>
    <row r="64" spans="1:6" ht="15.75" customHeight="1" x14ac:dyDescent="0.25">
      <c r="A64" s="5" t="s">
        <v>92</v>
      </c>
      <c r="B64" s="13" t="s">
        <v>93</v>
      </c>
      <c r="C64" s="47"/>
      <c r="D64" s="49">
        <f>D65+D67</f>
        <v>189498</v>
      </c>
      <c r="E64" s="49">
        <f>E65+E67</f>
        <v>0</v>
      </c>
      <c r="F64" s="40"/>
    </row>
    <row r="65" spans="1:6" ht="25.5" x14ac:dyDescent="0.25">
      <c r="A65" s="8" t="s">
        <v>90</v>
      </c>
      <c r="B65" s="15" t="s">
        <v>94</v>
      </c>
      <c r="C65" s="4"/>
      <c r="D65" s="35">
        <f>D66</f>
        <v>18950</v>
      </c>
      <c r="E65" s="35">
        <f>E66</f>
        <v>0</v>
      </c>
      <c r="F65" s="40"/>
    </row>
    <row r="66" spans="1:6" x14ac:dyDescent="0.25">
      <c r="A66" s="10" t="s">
        <v>91</v>
      </c>
      <c r="B66" s="13"/>
      <c r="C66" s="11">
        <v>800</v>
      </c>
      <c r="D66" s="18">
        <v>18950</v>
      </c>
      <c r="E66" s="18">
        <v>0</v>
      </c>
      <c r="F66" s="40"/>
    </row>
    <row r="67" spans="1:6" ht="51" x14ac:dyDescent="0.25">
      <c r="A67" s="8" t="s">
        <v>89</v>
      </c>
      <c r="B67" s="15" t="s">
        <v>95</v>
      </c>
      <c r="C67" s="4"/>
      <c r="D67" s="35">
        <f>D68</f>
        <v>170548</v>
      </c>
      <c r="E67" s="35">
        <f>E68</f>
        <v>0</v>
      </c>
      <c r="F67" s="40"/>
    </row>
    <row r="68" spans="1:6" x14ac:dyDescent="0.25">
      <c r="A68" s="10" t="s">
        <v>91</v>
      </c>
      <c r="B68" s="13"/>
      <c r="C68" s="11">
        <v>800</v>
      </c>
      <c r="D68" s="18">
        <v>170548</v>
      </c>
      <c r="E68" s="18">
        <v>0</v>
      </c>
      <c r="F68" s="40"/>
    </row>
    <row r="69" spans="1:6" hidden="1" x14ac:dyDescent="0.25">
      <c r="A69" s="19" t="s">
        <v>13</v>
      </c>
      <c r="B69" s="13" t="s">
        <v>31</v>
      </c>
      <c r="C69" s="20"/>
      <c r="D69" s="7" t="e">
        <f>D70+D72+D78+D82+D84+D87+D90+D92+D95</f>
        <v>#REF!</v>
      </c>
      <c r="E69" s="7" t="e">
        <f>E70+E72+E78+E82+E84+E87+E90+E92+E95</f>
        <v>#REF!</v>
      </c>
      <c r="F69" s="40" t="e">
        <f t="shared" si="5"/>
        <v>#REF!</v>
      </c>
    </row>
    <row r="70" spans="1:6" ht="25.5" hidden="1" x14ac:dyDescent="0.25">
      <c r="A70" s="21" t="s">
        <v>14</v>
      </c>
      <c r="B70" s="4" t="s">
        <v>53</v>
      </c>
      <c r="C70" s="22"/>
      <c r="D70" s="23">
        <f>D71</f>
        <v>205170</v>
      </c>
      <c r="E70" s="23">
        <f>E71</f>
        <v>51295</v>
      </c>
      <c r="F70" s="41">
        <f t="shared" si="5"/>
        <v>25.001218501730271</v>
      </c>
    </row>
    <row r="71" spans="1:6" ht="51" hidden="1" x14ac:dyDescent="0.25">
      <c r="A71" s="10" t="s">
        <v>15</v>
      </c>
      <c r="B71" s="4"/>
      <c r="C71" s="11">
        <v>100</v>
      </c>
      <c r="D71" s="36">
        <v>205170</v>
      </c>
      <c r="E71" s="36">
        <v>51295</v>
      </c>
      <c r="F71" s="41">
        <f t="shared" si="5"/>
        <v>25.001218501730271</v>
      </c>
    </row>
    <row r="72" spans="1:6" hidden="1" x14ac:dyDescent="0.25">
      <c r="A72" s="8" t="s">
        <v>16</v>
      </c>
      <c r="B72" s="4" t="s">
        <v>54</v>
      </c>
      <c r="C72" s="16"/>
      <c r="D72" s="24" t="e">
        <f>#REF!</f>
        <v>#REF!</v>
      </c>
      <c r="E72" s="24" t="e">
        <f>#REF!</f>
        <v>#REF!</v>
      </c>
      <c r="F72" s="41" t="e">
        <f t="shared" si="5"/>
        <v>#REF!</v>
      </c>
    </row>
    <row r="73" spans="1:6" s="48" customFormat="1" x14ac:dyDescent="0.25">
      <c r="A73" s="19" t="s">
        <v>13</v>
      </c>
      <c r="B73" s="6" t="s">
        <v>31</v>
      </c>
      <c r="C73" s="28"/>
      <c r="D73" s="25">
        <f>D74+D76+D78+D82+D84+D93+D96+D98</f>
        <v>6767898</v>
      </c>
      <c r="E73" s="25">
        <f>E74+E76+E78+E82+E93+E96+E98</f>
        <v>1282966.47</v>
      </c>
      <c r="F73" s="40">
        <f>E73/D73*100</f>
        <v>18.956646066474406</v>
      </c>
    </row>
    <row r="74" spans="1:6" s="43" customFormat="1" ht="25.5" x14ac:dyDescent="0.25">
      <c r="A74" s="8" t="s">
        <v>14</v>
      </c>
      <c r="B74" s="4" t="s">
        <v>53</v>
      </c>
      <c r="C74" s="16"/>
      <c r="D74" s="24">
        <f>D75</f>
        <v>238636</v>
      </c>
      <c r="E74" s="24">
        <f>E75</f>
        <v>32644.9</v>
      </c>
      <c r="F74" s="41">
        <f>F75</f>
        <v>13.679788464439566</v>
      </c>
    </row>
    <row r="75" spans="1:6" s="50" customFormat="1" ht="51" x14ac:dyDescent="0.25">
      <c r="A75" s="10" t="s">
        <v>15</v>
      </c>
      <c r="B75" s="11"/>
      <c r="C75" s="14">
        <v>100</v>
      </c>
      <c r="D75" s="37">
        <v>238636</v>
      </c>
      <c r="E75" s="37">
        <v>32644.9</v>
      </c>
      <c r="F75" s="42">
        <f>E75/D75*100</f>
        <v>13.679788464439566</v>
      </c>
    </row>
    <row r="76" spans="1:6" s="43" customFormat="1" x14ac:dyDescent="0.25">
      <c r="A76" s="8" t="s">
        <v>16</v>
      </c>
      <c r="B76" s="4" t="s">
        <v>54</v>
      </c>
      <c r="C76" s="16"/>
      <c r="D76" s="24">
        <f>D77</f>
        <v>865741</v>
      </c>
      <c r="E76" s="24">
        <f>E77</f>
        <v>153658.04999999999</v>
      </c>
      <c r="F76" s="41">
        <f>F77</f>
        <v>17.748732011074907</v>
      </c>
    </row>
    <row r="77" spans="1:6" s="50" customFormat="1" ht="51" x14ac:dyDescent="0.25">
      <c r="A77" s="10" t="s">
        <v>15</v>
      </c>
      <c r="B77" s="11"/>
      <c r="C77" s="14">
        <v>100</v>
      </c>
      <c r="D77" s="37">
        <v>865741</v>
      </c>
      <c r="E77" s="37">
        <v>153658.04999999999</v>
      </c>
      <c r="F77" s="42">
        <f>E77/D77*100</f>
        <v>17.748732011074907</v>
      </c>
    </row>
    <row r="78" spans="1:6" s="43" customFormat="1" x14ac:dyDescent="0.25">
      <c r="A78" s="8" t="s">
        <v>17</v>
      </c>
      <c r="B78" s="4" t="s">
        <v>55</v>
      </c>
      <c r="C78" s="16"/>
      <c r="D78" s="24">
        <f>D79+D80+D81</f>
        <v>5386999</v>
      </c>
      <c r="E78" s="24">
        <f>E79+E80+E81</f>
        <v>1065973.46</v>
      </c>
      <c r="F78" s="41">
        <f t="shared" si="5"/>
        <v>19.787890437700099</v>
      </c>
    </row>
    <row r="79" spans="1:6" s="43" customFormat="1" ht="51" x14ac:dyDescent="0.25">
      <c r="A79" s="10" t="s">
        <v>15</v>
      </c>
      <c r="B79" s="4"/>
      <c r="C79" s="11">
        <v>100</v>
      </c>
      <c r="D79" s="36">
        <v>4986749</v>
      </c>
      <c r="E79" s="36">
        <v>947480.5</v>
      </c>
      <c r="F79" s="42">
        <f t="shared" si="5"/>
        <v>18.999963703807833</v>
      </c>
    </row>
    <row r="80" spans="1:6" ht="25.5" x14ac:dyDescent="0.25">
      <c r="A80" s="10" t="s">
        <v>5</v>
      </c>
      <c r="B80" s="4"/>
      <c r="C80" s="11">
        <v>200</v>
      </c>
      <c r="D80" s="36">
        <v>390450</v>
      </c>
      <c r="E80" s="36">
        <v>114724.4</v>
      </c>
      <c r="F80" s="42">
        <f t="shared" si="5"/>
        <v>29.382609809194516</v>
      </c>
    </row>
    <row r="81" spans="1:6" x14ac:dyDescent="0.25">
      <c r="A81" s="10" t="s">
        <v>18</v>
      </c>
      <c r="B81" s="4"/>
      <c r="C81" s="14">
        <v>800</v>
      </c>
      <c r="D81" s="37">
        <v>9800</v>
      </c>
      <c r="E81" s="37">
        <v>3768.56</v>
      </c>
      <c r="F81" s="42">
        <f t="shared" si="5"/>
        <v>38.454693877551023</v>
      </c>
    </row>
    <row r="82" spans="1:6" ht="38.25" x14ac:dyDescent="0.25">
      <c r="A82" s="8" t="s">
        <v>58</v>
      </c>
      <c r="B82" s="4" t="s">
        <v>57</v>
      </c>
      <c r="C82" s="16"/>
      <c r="D82" s="23">
        <f>D83</f>
        <v>11260</v>
      </c>
      <c r="E82" s="23">
        <f>E83</f>
        <v>1876</v>
      </c>
      <c r="F82" s="41">
        <f t="shared" si="5"/>
        <v>16.660746003552397</v>
      </c>
    </row>
    <row r="83" spans="1:6" ht="15" customHeight="1" x14ac:dyDescent="0.25">
      <c r="A83" s="10" t="s">
        <v>12</v>
      </c>
      <c r="B83" s="4"/>
      <c r="C83" s="14">
        <v>500</v>
      </c>
      <c r="D83" s="37">
        <v>11260</v>
      </c>
      <c r="E83" s="37">
        <v>1876</v>
      </c>
      <c r="F83" s="41">
        <f t="shared" si="5"/>
        <v>16.660746003552397</v>
      </c>
    </row>
    <row r="84" spans="1:6" x14ac:dyDescent="0.25">
      <c r="A84" s="8" t="s">
        <v>26</v>
      </c>
      <c r="B84" s="4" t="s">
        <v>61</v>
      </c>
      <c r="C84" s="14"/>
      <c r="D84" s="24">
        <f>D85+D86</f>
        <v>50000</v>
      </c>
      <c r="E84" s="24">
        <f>E85+E86</f>
        <v>0</v>
      </c>
      <c r="F84" s="41">
        <f t="shared" si="5"/>
        <v>0</v>
      </c>
    </row>
    <row r="85" spans="1:6" x14ac:dyDescent="0.25">
      <c r="A85" s="10" t="s">
        <v>18</v>
      </c>
      <c r="B85" s="4"/>
      <c r="C85" s="14">
        <v>800</v>
      </c>
      <c r="D85" s="37">
        <v>50000</v>
      </c>
      <c r="E85" s="37">
        <v>0</v>
      </c>
      <c r="F85" s="41">
        <f t="shared" si="5"/>
        <v>0</v>
      </c>
    </row>
    <row r="86" spans="1:6" ht="28.5" hidden="1" customHeight="1" x14ac:dyDescent="0.25">
      <c r="A86" s="10" t="s">
        <v>27</v>
      </c>
      <c r="B86" s="4"/>
      <c r="C86" s="14">
        <v>300</v>
      </c>
      <c r="D86" s="37">
        <v>0</v>
      </c>
      <c r="E86" s="37">
        <v>0</v>
      </c>
      <c r="F86" s="41" t="e">
        <f t="shared" si="5"/>
        <v>#DIV/0!</v>
      </c>
    </row>
    <row r="87" spans="1:6" hidden="1" x14ac:dyDescent="0.25">
      <c r="A87" s="8" t="s">
        <v>19</v>
      </c>
      <c r="B87" s="4" t="s">
        <v>56</v>
      </c>
      <c r="C87" s="16"/>
      <c r="D87" s="24">
        <f>D88+D89</f>
        <v>145000</v>
      </c>
      <c r="E87" s="24">
        <f>E88+E89</f>
        <v>26177</v>
      </c>
      <c r="F87" s="41">
        <f t="shared" si="5"/>
        <v>18.053103448275863</v>
      </c>
    </row>
    <row r="88" spans="1:6" ht="25.5" hidden="1" x14ac:dyDescent="0.25">
      <c r="A88" s="10" t="s">
        <v>5</v>
      </c>
      <c r="B88" s="4"/>
      <c r="C88" s="11">
        <v>200</v>
      </c>
      <c r="D88" s="36">
        <v>103500</v>
      </c>
      <c r="E88" s="36">
        <v>16017</v>
      </c>
      <c r="F88" s="41">
        <f t="shared" si="5"/>
        <v>15.475362318840579</v>
      </c>
    </row>
    <row r="89" spans="1:6" hidden="1" x14ac:dyDescent="0.25">
      <c r="A89" s="10" t="s">
        <v>18</v>
      </c>
      <c r="B89" s="4"/>
      <c r="C89" s="14">
        <v>800</v>
      </c>
      <c r="D89" s="36">
        <v>41500</v>
      </c>
      <c r="E89" s="36">
        <v>10160</v>
      </c>
      <c r="F89" s="41">
        <f t="shared" si="5"/>
        <v>24.481927710843372</v>
      </c>
    </row>
    <row r="90" spans="1:6" ht="15" hidden="1" customHeight="1" x14ac:dyDescent="0.25">
      <c r="A90" s="8" t="s">
        <v>59</v>
      </c>
      <c r="B90" s="4" t="s">
        <v>60</v>
      </c>
      <c r="C90" s="16"/>
      <c r="D90" s="23">
        <f>D91</f>
        <v>76800</v>
      </c>
      <c r="E90" s="23">
        <f>E91</f>
        <v>12800</v>
      </c>
      <c r="F90" s="41">
        <f t="shared" si="5"/>
        <v>16.666666666666664</v>
      </c>
    </row>
    <row r="91" spans="1:6" ht="15" hidden="1" customHeight="1" x14ac:dyDescent="0.25">
      <c r="A91" s="10" t="s">
        <v>12</v>
      </c>
      <c r="B91" s="4"/>
      <c r="C91" s="14">
        <v>500</v>
      </c>
      <c r="D91" s="37">
        <v>76800</v>
      </c>
      <c r="E91" s="37">
        <v>12800</v>
      </c>
      <c r="F91" s="41">
        <f t="shared" si="5"/>
        <v>16.666666666666664</v>
      </c>
    </row>
    <row r="92" spans="1:6" ht="15" hidden="1" customHeight="1" x14ac:dyDescent="0.25">
      <c r="A92" s="8" t="s">
        <v>28</v>
      </c>
      <c r="B92" s="4" t="s">
        <v>63</v>
      </c>
      <c r="C92" s="14"/>
      <c r="D92" s="24">
        <f>D93</f>
        <v>102400</v>
      </c>
      <c r="E92" s="24">
        <f>E93</f>
        <v>11909</v>
      </c>
      <c r="F92" s="41">
        <f t="shared" si="5"/>
        <v>11.6298828125</v>
      </c>
    </row>
    <row r="93" spans="1:6" s="43" customFormat="1" ht="27.75" customHeight="1" x14ac:dyDescent="0.25">
      <c r="A93" s="8" t="s">
        <v>19</v>
      </c>
      <c r="B93" s="4" t="s">
        <v>56</v>
      </c>
      <c r="C93" s="16"/>
      <c r="D93" s="24">
        <f>D94+D95</f>
        <v>102400</v>
      </c>
      <c r="E93" s="24">
        <f>E94+E95</f>
        <v>11909</v>
      </c>
      <c r="F93" s="41">
        <f t="shared" si="5"/>
        <v>11.6298828125</v>
      </c>
    </row>
    <row r="94" spans="1:6" s="50" customFormat="1" ht="15" customHeight="1" x14ac:dyDescent="0.25">
      <c r="A94" s="10" t="s">
        <v>5</v>
      </c>
      <c r="B94" s="11"/>
      <c r="C94" s="14">
        <v>200</v>
      </c>
      <c r="D94" s="37">
        <v>60900</v>
      </c>
      <c r="E94" s="37">
        <v>3445</v>
      </c>
      <c r="F94" s="42">
        <f>F95</f>
        <v>20.395180722891563</v>
      </c>
    </row>
    <row r="95" spans="1:6" ht="28.5" customHeight="1" x14ac:dyDescent="0.25">
      <c r="A95" s="10" t="s">
        <v>18</v>
      </c>
      <c r="B95" s="6"/>
      <c r="C95" s="14">
        <v>800</v>
      </c>
      <c r="D95" s="37">
        <v>41500</v>
      </c>
      <c r="E95" s="37">
        <v>8464</v>
      </c>
      <c r="F95" s="41">
        <f>E95/D95*100</f>
        <v>20.395180722891563</v>
      </c>
    </row>
    <row r="96" spans="1:6" s="43" customFormat="1" ht="28.5" customHeight="1" x14ac:dyDescent="0.25">
      <c r="A96" s="8" t="s">
        <v>102</v>
      </c>
      <c r="B96" s="4" t="s">
        <v>60</v>
      </c>
      <c r="C96" s="16"/>
      <c r="D96" s="24">
        <f>D97</f>
        <v>77862</v>
      </c>
      <c r="E96" s="24">
        <f>E97</f>
        <v>12976</v>
      </c>
      <c r="F96" s="41">
        <f>F97</f>
        <v>16.665382343119877</v>
      </c>
    </row>
    <row r="97" spans="1:6" s="50" customFormat="1" ht="28.5" customHeight="1" x14ac:dyDescent="0.25">
      <c r="A97" s="10" t="s">
        <v>18</v>
      </c>
      <c r="B97" s="47"/>
      <c r="C97" s="14">
        <v>500</v>
      </c>
      <c r="D97" s="37">
        <v>77862</v>
      </c>
      <c r="E97" s="37">
        <v>12976</v>
      </c>
      <c r="F97" s="42">
        <f>E97/D97*100</f>
        <v>16.665382343119877</v>
      </c>
    </row>
    <row r="98" spans="1:6" s="43" customFormat="1" ht="28.5" customHeight="1" x14ac:dyDescent="0.25">
      <c r="A98" s="8" t="s">
        <v>28</v>
      </c>
      <c r="B98" s="4" t="s">
        <v>63</v>
      </c>
      <c r="C98" s="16"/>
      <c r="D98" s="24">
        <f>D99</f>
        <v>35000</v>
      </c>
      <c r="E98" s="24">
        <f>E99</f>
        <v>3929.06</v>
      </c>
      <c r="F98" s="41">
        <f>F99</f>
        <v>11.225885714285715</v>
      </c>
    </row>
    <row r="99" spans="1:6" s="43" customFormat="1" ht="57" customHeight="1" x14ac:dyDescent="0.25">
      <c r="A99" s="10" t="s">
        <v>27</v>
      </c>
      <c r="B99" s="6"/>
      <c r="C99" s="14">
        <v>300</v>
      </c>
      <c r="D99" s="37">
        <v>35000</v>
      </c>
      <c r="E99" s="37">
        <v>3929.06</v>
      </c>
      <c r="F99" s="40">
        <f t="shared" si="5"/>
        <v>11.225885714285715</v>
      </c>
    </row>
    <row r="100" spans="1:6" ht="27" customHeight="1" x14ac:dyDescent="0.25">
      <c r="A100" s="19" t="s">
        <v>20</v>
      </c>
      <c r="B100" s="6"/>
      <c r="C100" s="16"/>
      <c r="D100" s="25">
        <f>D8+D13+D24+D38+D45+D56+D59+D64+D73</f>
        <v>24260570</v>
      </c>
      <c r="E100" s="25">
        <f>E8+E13+E24+E38+E45+E56+E59+E64+E73</f>
        <v>4683691.92</v>
      </c>
      <c r="F100" s="40">
        <f t="shared" si="5"/>
        <v>19.305778553430525</v>
      </c>
    </row>
    <row r="101" spans="1:6" s="48" customFormat="1" ht="27" customHeight="1" x14ac:dyDescent="0.25">
      <c r="A101" s="3"/>
      <c r="B101" s="1"/>
      <c r="C101" s="1"/>
      <c r="D101" s="1"/>
      <c r="E101" s="26"/>
      <c r="F101" s="1"/>
    </row>
    <row r="102" spans="1:6" ht="27" customHeight="1" x14ac:dyDescent="0.25">
      <c r="A102" s="3"/>
    </row>
    <row r="103" spans="1:6" ht="27" customHeight="1" x14ac:dyDescent="0.25">
      <c r="A103" s="3"/>
    </row>
    <row r="104" spans="1:6" ht="56.25" customHeight="1" x14ac:dyDescent="0.25">
      <c r="A104" s="3"/>
    </row>
    <row r="105" spans="1:6" ht="27" customHeight="1" x14ac:dyDescent="0.25"/>
    <row r="123" spans="8:8" ht="29.25" customHeight="1" x14ac:dyDescent="0.25"/>
    <row r="124" spans="8:8" x14ac:dyDescent="0.25">
      <c r="H124" s="33"/>
    </row>
    <row r="129" spans="8:8" ht="14.25" hidden="1" customHeight="1" x14ac:dyDescent="0.25"/>
    <row r="130" spans="8:8" x14ac:dyDescent="0.25">
      <c r="H130" s="33"/>
    </row>
  </sheetData>
  <mergeCells count="7">
    <mergeCell ref="A6:A7"/>
    <mergeCell ref="B6:B7"/>
    <mergeCell ref="C6:C7"/>
    <mergeCell ref="D6:D7"/>
    <mergeCell ref="A5:F5"/>
    <mergeCell ref="E6:E7"/>
    <mergeCell ref="F6:F7"/>
  </mergeCells>
  <pageMargins left="0.7" right="0.7" top="0.75" bottom="0.75" header="0.3" footer="0.3"/>
  <pageSetup paperSize="9" scale="72" orientation="portrait" r:id="rId1"/>
  <rowBreaks count="2" manualBreakCount="2">
    <brk id="44" max="5" man="1"/>
    <brk id="8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2019-04-03T05:30:08Z</cp:lastPrinted>
  <dcterms:created xsi:type="dcterms:W3CDTF">2015-02-12T07:20:41Z</dcterms:created>
  <dcterms:modified xsi:type="dcterms:W3CDTF">2021-05-03T10:10:12Z</dcterms:modified>
</cp:coreProperties>
</file>