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30" windowWidth="13335" windowHeight="76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(2)'!$A$1:$F$110</definedName>
  </definedNames>
  <calcPr calcId="144525"/>
</workbook>
</file>

<file path=xl/calcChain.xml><?xml version="1.0" encoding="utf-8"?>
<calcChain xmlns="http://schemas.openxmlformats.org/spreadsheetml/2006/main">
  <c r="F29" i="4" l="1"/>
  <c r="E29" i="4"/>
  <c r="D29" i="4"/>
  <c r="F30" i="4"/>
  <c r="D13" i="4"/>
  <c r="E16" i="4"/>
  <c r="F16" i="4" s="1"/>
  <c r="D16" i="4"/>
  <c r="F17" i="4"/>
  <c r="D100" i="4" l="1"/>
  <c r="E100" i="4"/>
  <c r="E65" i="4"/>
  <c r="F65" i="4" s="1"/>
  <c r="D65" i="4"/>
  <c r="F66" i="4"/>
  <c r="E72" i="4"/>
  <c r="E41" i="4"/>
  <c r="D41" i="4"/>
  <c r="F42" i="4"/>
  <c r="E43" i="4"/>
  <c r="D43" i="4"/>
  <c r="F44" i="4"/>
  <c r="E39" i="4"/>
  <c r="D39" i="4"/>
  <c r="F40" i="4"/>
  <c r="E35" i="4"/>
  <c r="F43" i="4" l="1"/>
  <c r="F41" i="4"/>
  <c r="F39" i="4"/>
  <c r="F109" i="4"/>
  <c r="D63" i="4"/>
  <c r="E63" i="4"/>
  <c r="F63" i="4" s="1"/>
  <c r="F64" i="4"/>
  <c r="E67" i="4"/>
  <c r="D67" i="4"/>
  <c r="F68" i="4"/>
  <c r="E59" i="4"/>
  <c r="E37" i="4"/>
  <c r="D14" i="4"/>
  <c r="F25" i="4"/>
  <c r="E24" i="4"/>
  <c r="D24" i="4"/>
  <c r="F12" i="4"/>
  <c r="E11" i="4"/>
  <c r="F24" i="4" l="1"/>
  <c r="F67" i="4"/>
  <c r="E45" i="4"/>
  <c r="E27" i="4"/>
  <c r="E105" i="4"/>
  <c r="E103" i="4"/>
  <c r="E97" i="4"/>
  <c r="E95" i="4"/>
  <c r="E91" i="4"/>
  <c r="E89" i="4"/>
  <c r="E87" i="4"/>
  <c r="E84" i="4"/>
  <c r="E82" i="4"/>
  <c r="E48" i="4"/>
  <c r="E57" i="4"/>
  <c r="E55" i="4"/>
  <c r="E53" i="4"/>
  <c r="E33" i="4"/>
  <c r="E18" i="4"/>
  <c r="E13" i="4" s="1"/>
  <c r="E14" i="4"/>
  <c r="E9" i="4"/>
  <c r="E8" i="4" s="1"/>
  <c r="F106" i="4"/>
  <c r="F104" i="4"/>
  <c r="F102" i="4"/>
  <c r="F101" i="4"/>
  <c r="F99" i="4"/>
  <c r="F98" i="4"/>
  <c r="F96" i="4"/>
  <c r="F94" i="4"/>
  <c r="F93" i="4"/>
  <c r="F92" i="4"/>
  <c r="F90" i="4"/>
  <c r="F88" i="4"/>
  <c r="F85" i="4"/>
  <c r="F83" i="4"/>
  <c r="F80" i="4"/>
  <c r="F78" i="4"/>
  <c r="F77" i="4"/>
  <c r="F76" i="4"/>
  <c r="F73" i="4"/>
  <c r="F62" i="4"/>
  <c r="F60" i="4"/>
  <c r="F58" i="4"/>
  <c r="F56" i="4"/>
  <c r="F54" i="4"/>
  <c r="F52" i="4"/>
  <c r="F49" i="4"/>
  <c r="F47" i="4"/>
  <c r="F46" i="4"/>
  <c r="F38" i="4"/>
  <c r="F36" i="4"/>
  <c r="F34" i="4"/>
  <c r="F28" i="4"/>
  <c r="F23" i="4"/>
  <c r="F21" i="4"/>
  <c r="F19" i="4"/>
  <c r="F15" i="4"/>
  <c r="F10" i="4"/>
  <c r="E26" i="4" l="1"/>
  <c r="E86" i="4"/>
  <c r="E81" i="4"/>
  <c r="E79" i="4"/>
  <c r="E75" i="4"/>
  <c r="E69" i="4"/>
  <c r="E61" i="4"/>
  <c r="E51" i="4"/>
  <c r="E50" i="4" s="1"/>
  <c r="E22" i="4"/>
  <c r="E20" i="4"/>
  <c r="E74" i="4" l="1"/>
  <c r="E110" i="4" l="1"/>
  <c r="D97" i="4"/>
  <c r="F97" i="4" s="1"/>
  <c r="D103" i="4" l="1"/>
  <c r="F103" i="4" s="1"/>
  <c r="D87" i="4" l="1"/>
  <c r="F87" i="4" s="1"/>
  <c r="D45" i="4" l="1"/>
  <c r="F45" i="4" l="1"/>
  <c r="D84" i="4"/>
  <c r="F84" i="4" s="1"/>
  <c r="D82" i="4"/>
  <c r="F82" i="4" s="1"/>
  <c r="D81" i="4" l="1"/>
  <c r="F81" i="4" s="1"/>
  <c r="D75" i="4"/>
  <c r="F75" i="4" s="1"/>
  <c r="D79" i="4"/>
  <c r="F79" i="4" s="1"/>
  <c r="D74" i="4" l="1"/>
  <c r="F74" i="4" s="1"/>
  <c r="D72" i="4"/>
  <c r="F72" i="4" s="1"/>
  <c r="D61" i="4" l="1"/>
  <c r="F61" i="4" s="1"/>
  <c r="D18" i="4" l="1"/>
  <c r="F18" i="4" l="1"/>
  <c r="D57" i="4"/>
  <c r="F57" i="4" s="1"/>
  <c r="D69" i="4" l="1"/>
  <c r="F69" i="4" s="1"/>
  <c r="D22" i="4" l="1"/>
  <c r="F22" i="4" s="1"/>
  <c r="D37" i="4"/>
  <c r="F37" i="4" s="1"/>
  <c r="D59" i="4"/>
  <c r="D55" i="4"/>
  <c r="F55" i="4" s="1"/>
  <c r="D53" i="4"/>
  <c r="F53" i="4" s="1"/>
  <c r="D51" i="4"/>
  <c r="D105" i="4"/>
  <c r="F105" i="4" s="1"/>
  <c r="F100" i="4"/>
  <c r="D95" i="4"/>
  <c r="F95" i="4" s="1"/>
  <c r="D91" i="4"/>
  <c r="F91" i="4" s="1"/>
  <c r="D89" i="4"/>
  <c r="F89" i="4" s="1"/>
  <c r="D35" i="4"/>
  <c r="F35" i="4" s="1"/>
  <c r="D33" i="4"/>
  <c r="F33" i="4" s="1"/>
  <c r="D27" i="4"/>
  <c r="D48" i="4"/>
  <c r="D20" i="4"/>
  <c r="F14" i="4"/>
  <c r="D11" i="4"/>
  <c r="F11" i="4" s="1"/>
  <c r="D9" i="4"/>
  <c r="F9" i="4" s="1"/>
  <c r="D26" i="4" l="1"/>
  <c r="F26" i="4" s="1"/>
  <c r="F59" i="4"/>
  <c r="D50" i="4"/>
  <c r="F27" i="4"/>
  <c r="F48" i="4"/>
  <c r="F20" i="4"/>
  <c r="F13" i="4"/>
  <c r="F51" i="4"/>
  <c r="F50" i="4"/>
  <c r="D86" i="4"/>
  <c r="F86" i="4" s="1"/>
  <c r="D8" i="4"/>
  <c r="F8" i="4" s="1"/>
  <c r="D110" i="4" l="1"/>
  <c r="F110" i="4" s="1"/>
</calcChain>
</file>

<file path=xl/sharedStrings.xml><?xml version="1.0" encoding="utf-8"?>
<sst xmlns="http://schemas.openxmlformats.org/spreadsheetml/2006/main" count="156" uniqueCount="111">
  <si>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</si>
  <si>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</si>
  <si>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</si>
  <si>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</si>
  <si>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</si>
  <si>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</si>
  <si>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</si>
  <si>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</si>
  <si>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</si>
  <si>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</si>
  <si>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</si>
  <si>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</si>
  <si>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</si>
  <si>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</si>
  <si>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</si>
  <si>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</si>
  <si>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</si>
  <si>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</si>
  <si>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</si>
  <si>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</si>
  <si>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</si>
  <si>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</si>
  <si>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</si>
  <si>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</si>
  <si>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</si>
  <si>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</si>
  <si>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</si>
  <si>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</si>
  <si>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</si>
  <si>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</si>
  <si>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</si>
  <si>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</si>
  <si>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</si>
  <si>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</si>
  <si>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</si>
  <si>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</si>
  <si>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</si>
  <si>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</si>
  <si>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</si>
  <si>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</si>
  <si>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</si>
  <si>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</si>
  <si>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</si>
  <si>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</si>
  <si>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</si>
  <si>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</si>
  <si>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</si>
  <si>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</si>
  <si>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</si>
  <si>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</si>
  <si>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</si>
  <si>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</si>
  <si>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</si>
  <si>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</si>
  <si>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</si>
  <si>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</si>
  <si>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</si>
  <si>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</si>
  <si>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</si>
  <si>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</si>
  <si>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</si>
  <si>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</si>
  <si>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</si>
  <si>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</si>
  <si>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</si>
  <si>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</si>
  <si>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</si>
  <si>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</si>
  <si>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</si>
  <si>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</si>
  <si>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</si>
  <si>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</si>
  <si>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</si>
  <si>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</si>
  <si>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</si>
  <si>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</si>
  <si>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</si>
  <si>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</si>
  <si>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</si>
  <si>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</si>
  <si>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</si>
  <si>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</si>
  <si>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</si>
  <si>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</si>
  <si>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</si>
  <si>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</si>
  <si>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R2440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</si>
  <si>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</si>
  <si>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</si>
  <si>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2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</si>
  <si>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</si>
  <si>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Утверждено           ( руб.)</t>
  </si>
  <si>
    <t>Исполнено        ( руб.)</t>
  </si>
  <si>
    <t>% исполнения</t>
  </si>
  <si>
    <t>к постановлению Администрации</t>
  </si>
  <si>
    <t xml:space="preserve"> Приволжского сельского поселения</t>
  </si>
  <si>
    <t>02 0 01 72440</t>
  </si>
  <si>
    <t>06 0 01 L4970</t>
  </si>
  <si>
    <t>04 0 05 75350</t>
  </si>
  <si>
    <t>Субсидия бюджетам сельских поселений на обеспечение комплекного развития сельских территорий</t>
  </si>
  <si>
    <t>03 0 05 L5760</t>
  </si>
  <si>
    <t>Софинансирование к субсиди бюджетам сельских поселений на обеспечение комплекного развития сельских территорий</t>
  </si>
  <si>
    <t>03 0 04 25760</t>
  </si>
  <si>
    <t>03 0 04 L5760</t>
  </si>
  <si>
    <t>Софиннсирование к субсидия на реализацию мероприятий инициативного бюджетирования  на территории Ярославской области (поддержка местных инициатив)</t>
  </si>
  <si>
    <t>04 0 05 25350</t>
  </si>
  <si>
    <t>02 0 01 22440</t>
  </si>
  <si>
    <t>Субсидия бюджетам сельских поселений на обеспечение комплекного развития сельских территорий (уличное освещение)</t>
  </si>
  <si>
    <t>03 0 01 L5760</t>
  </si>
  <si>
    <t xml:space="preserve">от 00.00.2021 г. № </t>
  </si>
  <si>
    <t>Исполнение расходов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</si>
</sst>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/>
    <xf numFmtId="0" fontId="10" fillId="0" borderId="0" xfId="0" applyFont="1" applyFill="1" applyAlignment="1"/>
    <xf numFmtId="164" fontId="5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wrapText="1"/>
    </xf>
    <xf numFmtId="4" fontId="12" fillId="0" borderId="1" xfId="0" applyNumberFormat="1" applyFont="1" applyFill="1" applyBorder="1" applyAlignment="1">
      <alignment horizontal="center" wrapText="1"/>
    </xf>
    <xf numFmtId="164" fontId="12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center" wrapText="1"/>
    </xf>
    <xf numFmtId="4" fontId="13" fillId="0" borderId="1" xfId="0" applyNumberFormat="1" applyFont="1" applyFill="1" applyBorder="1" applyAlignment="1">
      <alignment horizontal="center" wrapText="1"/>
    </xf>
    <xf numFmtId="164" fontId="13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4" fillId="0" borderId="1" xfId="0" applyNumberFormat="1" applyFont="1" applyFill="1" applyBorder="1" applyAlignment="1">
      <alignment horizontal="center" wrapText="1"/>
    </xf>
    <xf numFmtId="4" fontId="13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0" fillId="0" borderId="0" xfId="0" applyFont="1" applyFill="1"/>
    <xf numFmtId="164" fontId="4" fillId="0" borderId="1" xfId="0" applyNumberFormat="1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0" fontId="15" fillId="0" borderId="0" xfId="0" applyFont="1" applyFill="1"/>
    <xf numFmtId="0" fontId="9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tabSelected="1" view="pageBreakPreview" topLeftCell="A96" zoomScale="140" zoomScaleNormal="100" zoomScaleSheetLayoutView="140" workbookViewId="0">
      <selection activeCell="E91" sqref="E91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3.140625" style="26" customWidth="1"/>
    <col min="6" max="6" width="10.7109375" style="1" customWidth="1"/>
    <col min="7" max="7" width="9.140625" style="1"/>
    <col min="8" max="8" width="19" style="1" customWidth="1"/>
    <col min="9" max="16384" width="9.140625" style="1"/>
  </cols>
  <sheetData>
    <row r="1" spans="1:6" ht="15" customHeight="1" x14ac:dyDescent="0.25">
      <c r="B1" s="41"/>
      <c r="C1" s="41"/>
      <c r="D1" s="41" t="s">
        <v>89</v>
      </c>
      <c r="E1" s="41"/>
    </row>
    <row r="2" spans="1:6" ht="15" customHeight="1" x14ac:dyDescent="0.25">
      <c r="B2" s="41"/>
      <c r="C2" s="41"/>
      <c r="D2" s="41" t="s">
        <v>94</v>
      </c>
      <c r="E2" s="41"/>
    </row>
    <row r="3" spans="1:6" ht="15.75" x14ac:dyDescent="0.25">
      <c r="A3" s="2"/>
      <c r="D3" s="41" t="s">
        <v>95</v>
      </c>
      <c r="E3" s="41"/>
    </row>
    <row r="4" spans="1:6" ht="12" customHeight="1" x14ac:dyDescent="0.25">
      <c r="A4" s="2"/>
      <c r="B4" s="42"/>
      <c r="C4" s="42"/>
      <c r="D4" s="41" t="s">
        <v>109</v>
      </c>
      <c r="E4" s="41"/>
    </row>
    <row r="5" spans="1:6" ht="80.25" customHeight="1" x14ac:dyDescent="0.3">
      <c r="A5" s="67" t="s">
        <v>110</v>
      </c>
      <c r="B5" s="67"/>
      <c r="C5" s="67"/>
      <c r="D5" s="67"/>
      <c r="E5" s="67"/>
      <c r="F5" s="67"/>
    </row>
    <row r="6" spans="1:6" ht="15" customHeight="1" x14ac:dyDescent="0.25">
      <c r="A6" s="65" t="s">
        <v>0</v>
      </c>
      <c r="B6" s="65" t="s">
        <v>1</v>
      </c>
      <c r="C6" s="65" t="s">
        <v>2</v>
      </c>
      <c r="D6" s="65" t="s">
        <v>91</v>
      </c>
      <c r="E6" s="65" t="s">
        <v>92</v>
      </c>
      <c r="F6" s="65" t="s">
        <v>93</v>
      </c>
    </row>
    <row r="7" spans="1:6" ht="13.5" customHeight="1" x14ac:dyDescent="0.25">
      <c r="A7" s="66"/>
      <c r="B7" s="66"/>
      <c r="C7" s="66"/>
      <c r="D7" s="66"/>
      <c r="E7" s="66"/>
      <c r="F7" s="66"/>
    </row>
    <row r="8" spans="1:6" ht="40.5" customHeight="1" x14ac:dyDescent="0.25">
      <c r="A8" s="5" t="s">
        <v>3</v>
      </c>
      <c r="B8" s="6" t="s">
        <v>29</v>
      </c>
      <c r="C8" s="4"/>
      <c r="D8" s="7">
        <f>D9+D11</f>
        <v>19209.41</v>
      </c>
      <c r="E8" s="7">
        <f>E9+E11</f>
        <v>19209.41</v>
      </c>
      <c r="F8" s="43">
        <f>E8/D8*100</f>
        <v>100</v>
      </c>
    </row>
    <row r="9" spans="1:6" ht="38.25" x14ac:dyDescent="0.25">
      <c r="A9" s="8" t="s">
        <v>6</v>
      </c>
      <c r="B9" s="27" t="s">
        <v>34</v>
      </c>
      <c r="C9" s="4"/>
      <c r="D9" s="9">
        <f>D10</f>
        <v>0</v>
      </c>
      <c r="E9" s="9">
        <f>E10</f>
        <v>0</v>
      </c>
      <c r="F9" s="44" t="e">
        <f t="shared" ref="F9:F82" si="0">E9/D9*100</f>
        <v>#DIV/0!</v>
      </c>
    </row>
    <row r="10" spans="1:6" ht="25.5" x14ac:dyDescent="0.25">
      <c r="A10" s="10" t="s">
        <v>5</v>
      </c>
      <c r="B10" s="4"/>
      <c r="C10" s="11">
        <v>200</v>
      </c>
      <c r="D10" s="12">
        <v>0</v>
      </c>
      <c r="E10" s="12">
        <v>0</v>
      </c>
      <c r="F10" s="44" t="e">
        <f t="shared" si="0"/>
        <v>#DIV/0!</v>
      </c>
    </row>
    <row r="11" spans="1:6" ht="25.5" x14ac:dyDescent="0.25">
      <c r="A11" s="8" t="s">
        <v>4</v>
      </c>
      <c r="B11" s="27" t="s">
        <v>62</v>
      </c>
      <c r="C11" s="4"/>
      <c r="D11" s="9">
        <f>D12</f>
        <v>19209.41</v>
      </c>
      <c r="E11" s="9">
        <f>E12</f>
        <v>19209.41</v>
      </c>
      <c r="F11" s="44">
        <f t="shared" si="0"/>
        <v>100</v>
      </c>
    </row>
    <row r="12" spans="1:6" ht="25.5" x14ac:dyDescent="0.25">
      <c r="A12" s="10" t="s">
        <v>5</v>
      </c>
      <c r="B12" s="6"/>
      <c r="C12" s="11">
        <v>200</v>
      </c>
      <c r="D12" s="12">
        <v>19209.41</v>
      </c>
      <c r="E12" s="12">
        <v>19209.41</v>
      </c>
      <c r="F12" s="44">
        <f>E12/D12*100</f>
        <v>100</v>
      </c>
    </row>
    <row r="13" spans="1:6" ht="24.75" customHeight="1" x14ac:dyDescent="0.25">
      <c r="A13" s="5" t="s">
        <v>21</v>
      </c>
      <c r="B13" s="13" t="s">
        <v>43</v>
      </c>
      <c r="C13" s="4"/>
      <c r="D13" s="7">
        <f>D14+D18+D20+D22+D24+D16</f>
        <v>9660843.3100000005</v>
      </c>
      <c r="E13" s="7">
        <f>E14+E18+E20+E22+E24+E16</f>
        <v>8670026.1400000006</v>
      </c>
      <c r="F13" s="43">
        <f t="shared" si="0"/>
        <v>89.743988819543333</v>
      </c>
    </row>
    <row r="14" spans="1:6" ht="25.5" x14ac:dyDescent="0.25">
      <c r="A14" s="8" t="s">
        <v>32</v>
      </c>
      <c r="B14" s="27" t="s">
        <v>33</v>
      </c>
      <c r="C14" s="14"/>
      <c r="D14" s="9">
        <f>D15</f>
        <v>3566016.85</v>
      </c>
      <c r="E14" s="9">
        <f>E15</f>
        <v>2793089.46</v>
      </c>
      <c r="F14" s="44">
        <f t="shared" si="0"/>
        <v>78.325189629992906</v>
      </c>
    </row>
    <row r="15" spans="1:6" ht="25.5" x14ac:dyDescent="0.25">
      <c r="A15" s="10" t="s">
        <v>5</v>
      </c>
      <c r="B15" s="15"/>
      <c r="C15" s="11">
        <v>200</v>
      </c>
      <c r="D15" s="12">
        <v>3566016.85</v>
      </c>
      <c r="E15" s="12">
        <v>2793089.46</v>
      </c>
      <c r="F15" s="45">
        <f t="shared" si="0"/>
        <v>78.325189629992906</v>
      </c>
    </row>
    <row r="16" spans="1:6" ht="25.5" x14ac:dyDescent="0.25">
      <c r="A16" s="8" t="s">
        <v>85</v>
      </c>
      <c r="B16" s="15" t="s">
        <v>106</v>
      </c>
      <c r="C16" s="11"/>
      <c r="D16" s="9">
        <f>D17</f>
        <v>156906.46</v>
      </c>
      <c r="E16" s="9">
        <f>E17</f>
        <v>156906.46</v>
      </c>
      <c r="F16" s="44">
        <f>E16/D16*100</f>
        <v>100</v>
      </c>
    </row>
    <row r="17" spans="1:6" ht="25.5" x14ac:dyDescent="0.25">
      <c r="A17" s="10" t="s">
        <v>5</v>
      </c>
      <c r="B17" s="15"/>
      <c r="C17" s="11">
        <v>200</v>
      </c>
      <c r="D17" s="12">
        <v>156906.46</v>
      </c>
      <c r="E17" s="12">
        <v>156906.46</v>
      </c>
      <c r="F17" s="45">
        <f>E17/D17*100</f>
        <v>100</v>
      </c>
    </row>
    <row r="18" spans="1:6" ht="25.5" x14ac:dyDescent="0.25">
      <c r="A18" s="8" t="s">
        <v>35</v>
      </c>
      <c r="B18" s="4" t="s">
        <v>37</v>
      </c>
      <c r="C18" s="16"/>
      <c r="D18" s="9">
        <f>D19</f>
        <v>2066625</v>
      </c>
      <c r="E18" s="9">
        <f>E19</f>
        <v>1848735.22</v>
      </c>
      <c r="F18" s="44">
        <f t="shared" si="0"/>
        <v>89.45673356317667</v>
      </c>
    </row>
    <row r="19" spans="1:6" ht="25.5" x14ac:dyDescent="0.25">
      <c r="A19" s="10" t="s">
        <v>5</v>
      </c>
      <c r="B19" s="15"/>
      <c r="C19" s="4">
        <v>200</v>
      </c>
      <c r="D19" s="12">
        <v>2066625</v>
      </c>
      <c r="E19" s="12">
        <v>1848735.22</v>
      </c>
      <c r="F19" s="45">
        <f t="shared" si="0"/>
        <v>89.45673356317667</v>
      </c>
    </row>
    <row r="20" spans="1:6" hidden="1" x14ac:dyDescent="0.25">
      <c r="A20" s="8" t="s">
        <v>7</v>
      </c>
      <c r="B20" s="37" t="s">
        <v>86</v>
      </c>
      <c r="C20" s="16"/>
      <c r="D20" s="38">
        <f>D21</f>
        <v>0</v>
      </c>
      <c r="E20" s="38">
        <f t="shared" ref="E20" si="1">E21</f>
        <v>0</v>
      </c>
      <c r="F20" s="43" t="e">
        <f t="shared" si="0"/>
        <v>#DIV/0!</v>
      </c>
    </row>
    <row r="21" spans="1:6" ht="25.5" hidden="1" x14ac:dyDescent="0.25">
      <c r="A21" s="10" t="s">
        <v>5</v>
      </c>
      <c r="B21" s="15"/>
      <c r="C21" s="11">
        <v>200</v>
      </c>
      <c r="D21" s="12"/>
      <c r="E21" s="12"/>
      <c r="F21" s="43" t="e">
        <f t="shared" si="0"/>
        <v>#DIV/0!</v>
      </c>
    </row>
    <row r="22" spans="1:6" ht="25.5" hidden="1" x14ac:dyDescent="0.25">
      <c r="A22" s="8" t="s">
        <v>85</v>
      </c>
      <c r="B22" s="37" t="s">
        <v>87</v>
      </c>
      <c r="C22" s="16"/>
      <c r="D22" s="38">
        <f>D23</f>
        <v>0</v>
      </c>
      <c r="E22" s="38">
        <f t="shared" ref="E22" si="2">E23</f>
        <v>0</v>
      </c>
      <c r="F22" s="43" t="e">
        <f t="shared" si="0"/>
        <v>#DIV/0!</v>
      </c>
    </row>
    <row r="23" spans="1:6" ht="25.5" hidden="1" x14ac:dyDescent="0.25">
      <c r="A23" s="10" t="s">
        <v>5</v>
      </c>
      <c r="B23" s="15"/>
      <c r="C23" s="11">
        <v>200</v>
      </c>
      <c r="D23" s="12"/>
      <c r="E23" s="12"/>
      <c r="F23" s="43" t="e">
        <f t="shared" si="0"/>
        <v>#DIV/0!</v>
      </c>
    </row>
    <row r="24" spans="1:6" x14ac:dyDescent="0.25">
      <c r="A24" s="8" t="s">
        <v>7</v>
      </c>
      <c r="B24" s="15" t="s">
        <v>96</v>
      </c>
      <c r="C24" s="11"/>
      <c r="D24" s="9">
        <f>D25</f>
        <v>3871295</v>
      </c>
      <c r="E24" s="9">
        <f>E25</f>
        <v>3871295</v>
      </c>
      <c r="F24" s="44">
        <f>E24/D24*100</f>
        <v>100</v>
      </c>
    </row>
    <row r="25" spans="1:6" ht="25.5" x14ac:dyDescent="0.25">
      <c r="A25" s="10" t="s">
        <v>5</v>
      </c>
      <c r="B25" s="15"/>
      <c r="C25" s="11">
        <v>200</v>
      </c>
      <c r="D25" s="12">
        <v>3871295</v>
      </c>
      <c r="E25" s="12">
        <v>3871295</v>
      </c>
      <c r="F25" s="45">
        <f>E25/D25*100</f>
        <v>100</v>
      </c>
    </row>
    <row r="26" spans="1:6" ht="27" x14ac:dyDescent="0.25">
      <c r="A26" s="5" t="s">
        <v>22</v>
      </c>
      <c r="B26" s="13" t="s">
        <v>42</v>
      </c>
      <c r="C26" s="16"/>
      <c r="D26" s="7">
        <f>D45+D29+D31+D48+D27+D33+D35+D37+D39+D41+D43</f>
        <v>7758000.4000000004</v>
      </c>
      <c r="E26" s="7">
        <f>E45+E29+E31+E48+E27+E33+E35+E37+E39+E41+E43</f>
        <v>7278476.5600000005</v>
      </c>
      <c r="F26" s="43">
        <f t="shared" si="0"/>
        <v>93.818976343440255</v>
      </c>
    </row>
    <row r="27" spans="1:6" x14ac:dyDescent="0.25">
      <c r="A27" s="8" t="s">
        <v>9</v>
      </c>
      <c r="B27" s="4" t="s">
        <v>38</v>
      </c>
      <c r="C27" s="4"/>
      <c r="D27" s="9">
        <f>D28</f>
        <v>3248360.93</v>
      </c>
      <c r="E27" s="9">
        <f>E28</f>
        <v>2974886.1</v>
      </c>
      <c r="F27" s="44">
        <f t="shared" si="0"/>
        <v>91.581143970968768</v>
      </c>
    </row>
    <row r="28" spans="1:6" ht="25.5" x14ac:dyDescent="0.25">
      <c r="A28" s="10" t="s">
        <v>5</v>
      </c>
      <c r="B28" s="4"/>
      <c r="C28" s="11">
        <v>200</v>
      </c>
      <c r="D28" s="12">
        <v>3248360.93</v>
      </c>
      <c r="E28" s="12">
        <v>2974886.1</v>
      </c>
      <c r="F28" s="45">
        <f t="shared" si="0"/>
        <v>91.581143970968768</v>
      </c>
    </row>
    <row r="29" spans="1:6" s="62" customFormat="1" ht="25.5" x14ac:dyDescent="0.25">
      <c r="A29" s="21" t="s">
        <v>107</v>
      </c>
      <c r="B29" s="37" t="s">
        <v>108</v>
      </c>
      <c r="C29" s="37"/>
      <c r="D29" s="23">
        <f>D30</f>
        <v>225730.2</v>
      </c>
      <c r="E29" s="23">
        <f>E30</f>
        <v>225720</v>
      </c>
      <c r="F29" s="61">
        <f>E29/D29*100</f>
        <v>99.995481331252961</v>
      </c>
    </row>
    <row r="30" spans="1:6" s="62" customFormat="1" ht="25.5" x14ac:dyDescent="0.25">
      <c r="A30" s="63" t="s">
        <v>5</v>
      </c>
      <c r="B30" s="37"/>
      <c r="C30" s="32">
        <v>200</v>
      </c>
      <c r="D30" s="39">
        <v>225730.2</v>
      </c>
      <c r="E30" s="39">
        <v>225720</v>
      </c>
      <c r="F30" s="64">
        <f>E30/D30*100</f>
        <v>99.995481331252961</v>
      </c>
    </row>
    <row r="31" spans="1:6" x14ac:dyDescent="0.25">
      <c r="A31" s="46"/>
      <c r="B31" s="47"/>
      <c r="C31" s="51"/>
      <c r="D31" s="48"/>
      <c r="E31" s="48"/>
      <c r="F31" s="49"/>
    </row>
    <row r="32" spans="1:6" x14ac:dyDescent="0.25">
      <c r="A32" s="50"/>
      <c r="B32" s="47"/>
      <c r="C32" s="51"/>
      <c r="D32" s="52"/>
      <c r="E32" s="52"/>
      <c r="F32" s="53"/>
    </row>
    <row r="33" spans="1:6" x14ac:dyDescent="0.25">
      <c r="A33" s="8" t="s">
        <v>10</v>
      </c>
      <c r="B33" s="4" t="s">
        <v>36</v>
      </c>
      <c r="C33" s="28"/>
      <c r="D33" s="38">
        <f>D34</f>
        <v>180000</v>
      </c>
      <c r="E33" s="38">
        <f>E34</f>
        <v>153598.79999999999</v>
      </c>
      <c r="F33" s="44">
        <f t="shared" si="0"/>
        <v>85.332666666666654</v>
      </c>
    </row>
    <row r="34" spans="1:6" ht="26.25" x14ac:dyDescent="0.25">
      <c r="A34" s="17" t="s">
        <v>5</v>
      </c>
      <c r="B34" s="4"/>
      <c r="C34" s="11">
        <v>200</v>
      </c>
      <c r="D34" s="12">
        <v>180000</v>
      </c>
      <c r="E34" s="12">
        <v>153598.79999999999</v>
      </c>
      <c r="F34" s="44">
        <f t="shared" si="0"/>
        <v>85.332666666666654</v>
      </c>
    </row>
    <row r="35" spans="1:6" x14ac:dyDescent="0.25">
      <c r="A35" s="8" t="s">
        <v>11</v>
      </c>
      <c r="B35" s="4" t="s">
        <v>39</v>
      </c>
      <c r="C35" s="4"/>
      <c r="D35" s="9">
        <f>D36</f>
        <v>100000</v>
      </c>
      <c r="E35" s="9">
        <f>E36</f>
        <v>99901.119999999995</v>
      </c>
      <c r="F35" s="44">
        <f t="shared" si="0"/>
        <v>99.901119999999992</v>
      </c>
    </row>
    <row r="36" spans="1:6" ht="25.5" x14ac:dyDescent="0.25">
      <c r="A36" s="10" t="s">
        <v>5</v>
      </c>
      <c r="B36" s="4"/>
      <c r="C36" s="11">
        <v>200</v>
      </c>
      <c r="D36" s="12">
        <v>100000</v>
      </c>
      <c r="E36" s="12">
        <v>99901.119999999995</v>
      </c>
      <c r="F36" s="44">
        <f t="shared" si="0"/>
        <v>99.901119999999992</v>
      </c>
    </row>
    <row r="37" spans="1:6" ht="25.5" x14ac:dyDescent="0.25">
      <c r="A37" s="8" t="s">
        <v>24</v>
      </c>
      <c r="B37" s="15" t="s">
        <v>40</v>
      </c>
      <c r="C37" s="16"/>
      <c r="D37" s="9">
        <f>D38</f>
        <v>640608.32999999996</v>
      </c>
      <c r="E37" s="9">
        <f>E38</f>
        <v>533794.25</v>
      </c>
      <c r="F37" s="44">
        <f t="shared" si="0"/>
        <v>83.32614875613622</v>
      </c>
    </row>
    <row r="38" spans="1:6" ht="26.25" x14ac:dyDescent="0.25">
      <c r="A38" s="17" t="s">
        <v>5</v>
      </c>
      <c r="B38" s="15"/>
      <c r="C38" s="11">
        <v>200</v>
      </c>
      <c r="D38" s="12">
        <v>640608.32999999996</v>
      </c>
      <c r="E38" s="12">
        <v>533794.25</v>
      </c>
      <c r="F38" s="44">
        <f t="shared" si="0"/>
        <v>83.32614875613622</v>
      </c>
    </row>
    <row r="39" spans="1:6" ht="26.25" x14ac:dyDescent="0.25">
      <c r="A39" s="58" t="s">
        <v>101</v>
      </c>
      <c r="B39" s="29" t="s">
        <v>102</v>
      </c>
      <c r="C39" s="32"/>
      <c r="D39" s="23">
        <f>D40</f>
        <v>297016.2</v>
      </c>
      <c r="E39" s="23">
        <f>E40</f>
        <v>297016.2</v>
      </c>
      <c r="F39" s="61">
        <f t="shared" ref="F39:F44" si="3">E39/D39*100</f>
        <v>100</v>
      </c>
    </row>
    <row r="40" spans="1:6" ht="26.25" x14ac:dyDescent="0.25">
      <c r="A40" s="31" t="s">
        <v>5</v>
      </c>
      <c r="B40" s="29"/>
      <c r="C40" s="32">
        <v>200</v>
      </c>
      <c r="D40" s="39">
        <v>297016.2</v>
      </c>
      <c r="E40" s="39">
        <v>297016.2</v>
      </c>
      <c r="F40" s="61">
        <f t="shared" si="3"/>
        <v>100</v>
      </c>
    </row>
    <row r="41" spans="1:6" ht="26.25" x14ac:dyDescent="0.25">
      <c r="A41" s="58" t="s">
        <v>99</v>
      </c>
      <c r="B41" s="29" t="s">
        <v>103</v>
      </c>
      <c r="C41" s="32"/>
      <c r="D41" s="23">
        <f>D42</f>
        <v>986577</v>
      </c>
      <c r="E41" s="23">
        <f>E42</f>
        <v>986577</v>
      </c>
      <c r="F41" s="61">
        <f t="shared" si="3"/>
        <v>100</v>
      </c>
    </row>
    <row r="42" spans="1:6" ht="26.25" x14ac:dyDescent="0.25">
      <c r="A42" s="31" t="s">
        <v>5</v>
      </c>
      <c r="B42" s="29"/>
      <c r="C42" s="32">
        <v>200</v>
      </c>
      <c r="D42" s="39">
        <v>986577</v>
      </c>
      <c r="E42" s="39">
        <v>986577</v>
      </c>
      <c r="F42" s="61">
        <f t="shared" si="3"/>
        <v>100</v>
      </c>
    </row>
    <row r="43" spans="1:6" ht="26.25" x14ac:dyDescent="0.25">
      <c r="A43" s="31" t="s">
        <v>99</v>
      </c>
      <c r="B43" s="29" t="s">
        <v>100</v>
      </c>
      <c r="C43" s="32"/>
      <c r="D43" s="23">
        <f>D44</f>
        <v>1526741.92</v>
      </c>
      <c r="E43" s="23">
        <f>E44</f>
        <v>1481011.05</v>
      </c>
      <c r="F43" s="61">
        <f t="shared" si="3"/>
        <v>97.004675813185244</v>
      </c>
    </row>
    <row r="44" spans="1:6" ht="26.25" x14ac:dyDescent="0.25">
      <c r="A44" s="31" t="s">
        <v>5</v>
      </c>
      <c r="B44" s="29"/>
      <c r="C44" s="32">
        <v>200</v>
      </c>
      <c r="D44" s="39">
        <v>1526741.92</v>
      </c>
      <c r="E44" s="39">
        <v>1481011.05</v>
      </c>
      <c r="F44" s="61">
        <f t="shared" si="3"/>
        <v>97.004675813185244</v>
      </c>
    </row>
    <row r="45" spans="1:6" ht="25.5" x14ac:dyDescent="0.25">
      <c r="A45" s="8" t="s">
        <v>8</v>
      </c>
      <c r="B45" s="15" t="s">
        <v>41</v>
      </c>
      <c r="C45" s="16"/>
      <c r="D45" s="9">
        <f>D46+D47</f>
        <v>392965.82</v>
      </c>
      <c r="E45" s="9">
        <f>E46+E47</f>
        <v>392965.82</v>
      </c>
      <c r="F45" s="44">
        <f t="shared" si="0"/>
        <v>100</v>
      </c>
    </row>
    <row r="46" spans="1:6" ht="25.5" x14ac:dyDescent="0.25">
      <c r="A46" s="10" t="s">
        <v>5</v>
      </c>
      <c r="B46" s="15"/>
      <c r="C46" s="11">
        <v>200</v>
      </c>
      <c r="D46" s="12">
        <v>392965.82</v>
      </c>
      <c r="E46" s="12">
        <v>392965.82</v>
      </c>
      <c r="F46" s="44">
        <f t="shared" si="0"/>
        <v>100</v>
      </c>
    </row>
    <row r="47" spans="1:6" ht="25.5" x14ac:dyDescent="0.25">
      <c r="A47" s="10" t="s">
        <v>88</v>
      </c>
      <c r="B47" s="15"/>
      <c r="C47" s="11">
        <v>400</v>
      </c>
      <c r="D47" s="12">
        <v>0</v>
      </c>
      <c r="E47" s="12">
        <v>0</v>
      </c>
      <c r="F47" s="44" t="e">
        <f t="shared" si="0"/>
        <v>#DIV/0!</v>
      </c>
    </row>
    <row r="48" spans="1:6" ht="25.5" x14ac:dyDescent="0.25">
      <c r="A48" s="8" t="s">
        <v>23</v>
      </c>
      <c r="B48" s="4" t="s">
        <v>44</v>
      </c>
      <c r="C48" s="16"/>
      <c r="D48" s="9">
        <f>D49</f>
        <v>160000</v>
      </c>
      <c r="E48" s="9">
        <f>E49</f>
        <v>133006.22</v>
      </c>
      <c r="F48" s="44">
        <f t="shared" si="0"/>
        <v>83.128887500000005</v>
      </c>
    </row>
    <row r="49" spans="1:6" ht="25.5" x14ac:dyDescent="0.25">
      <c r="A49" s="10" t="s">
        <v>5</v>
      </c>
      <c r="B49" s="4"/>
      <c r="C49" s="11">
        <v>200</v>
      </c>
      <c r="D49" s="12">
        <v>160000</v>
      </c>
      <c r="E49" s="12">
        <v>133006.22</v>
      </c>
      <c r="F49" s="44">
        <f t="shared" si="0"/>
        <v>83.128887500000005</v>
      </c>
    </row>
    <row r="50" spans="1:6" ht="43.5" customHeight="1" x14ac:dyDescent="0.25">
      <c r="A50" s="5" t="s">
        <v>25</v>
      </c>
      <c r="B50" s="13" t="s">
        <v>30</v>
      </c>
      <c r="C50" s="4"/>
      <c r="D50" s="7">
        <f>D51+D53+D55+D57+D59+D67+D65</f>
        <v>922344</v>
      </c>
      <c r="E50" s="7">
        <f>E51+E53+E55+E57+E59+E67+E65</f>
        <v>847310.25</v>
      </c>
      <c r="F50" s="43">
        <f t="shared" si="0"/>
        <v>91.864884468267803</v>
      </c>
    </row>
    <row r="51" spans="1:6" ht="26.25" customHeight="1" x14ac:dyDescent="0.25">
      <c r="A51" s="8" t="s">
        <v>45</v>
      </c>
      <c r="B51" s="15" t="s">
        <v>49</v>
      </c>
      <c r="C51" s="4"/>
      <c r="D51" s="9">
        <f>D52</f>
        <v>137650</v>
      </c>
      <c r="E51" s="9">
        <f t="shared" ref="E51" si="4">E52</f>
        <v>137650</v>
      </c>
      <c r="F51" s="44">
        <f t="shared" si="0"/>
        <v>100</v>
      </c>
    </row>
    <row r="52" spans="1:6" ht="13.5" customHeight="1" x14ac:dyDescent="0.25">
      <c r="A52" s="10" t="s">
        <v>12</v>
      </c>
      <c r="B52" s="15"/>
      <c r="C52" s="14">
        <v>500</v>
      </c>
      <c r="D52" s="18">
        <v>137650</v>
      </c>
      <c r="E52" s="18">
        <v>137650</v>
      </c>
      <c r="F52" s="44">
        <f t="shared" si="0"/>
        <v>100</v>
      </c>
    </row>
    <row r="53" spans="1:6" ht="27.75" customHeight="1" x14ac:dyDescent="0.25">
      <c r="A53" s="8" t="s">
        <v>46</v>
      </c>
      <c r="B53" s="15" t="s">
        <v>50</v>
      </c>
      <c r="C53" s="4"/>
      <c r="D53" s="9">
        <f>D54</f>
        <v>88744</v>
      </c>
      <c r="E53" s="9">
        <f>E54</f>
        <v>88744</v>
      </c>
      <c r="F53" s="44">
        <f t="shared" si="0"/>
        <v>100</v>
      </c>
    </row>
    <row r="54" spans="1:6" ht="17.25" customHeight="1" x14ac:dyDescent="0.25">
      <c r="A54" s="10" t="s">
        <v>12</v>
      </c>
      <c r="B54" s="15"/>
      <c r="C54" s="14">
        <v>500</v>
      </c>
      <c r="D54" s="12">
        <v>88744</v>
      </c>
      <c r="E54" s="12">
        <v>88744</v>
      </c>
      <c r="F54" s="45">
        <f t="shared" si="0"/>
        <v>100</v>
      </c>
    </row>
    <row r="55" spans="1:6" ht="27.75" customHeight="1" x14ac:dyDescent="0.25">
      <c r="A55" s="8" t="s">
        <v>47</v>
      </c>
      <c r="B55" s="15" t="s">
        <v>51</v>
      </c>
      <c r="C55" s="4"/>
      <c r="D55" s="9">
        <f>D56</f>
        <v>240516</v>
      </c>
      <c r="E55" s="9">
        <f>E56</f>
        <v>240516</v>
      </c>
      <c r="F55" s="44">
        <f t="shared" si="0"/>
        <v>100</v>
      </c>
    </row>
    <row r="56" spans="1:6" ht="15.75" customHeight="1" x14ac:dyDescent="0.25">
      <c r="A56" s="10" t="s">
        <v>12</v>
      </c>
      <c r="B56" s="15"/>
      <c r="C56" s="14">
        <v>500</v>
      </c>
      <c r="D56" s="12">
        <v>240516</v>
      </c>
      <c r="E56" s="12">
        <v>240516</v>
      </c>
      <c r="F56" s="45">
        <f t="shared" si="0"/>
        <v>100</v>
      </c>
    </row>
    <row r="57" spans="1:6" x14ac:dyDescent="0.25">
      <c r="A57" s="8" t="s">
        <v>83</v>
      </c>
      <c r="B57" s="15" t="s">
        <v>84</v>
      </c>
      <c r="C57" s="4"/>
      <c r="D57" s="9">
        <f>D58</f>
        <v>150000</v>
      </c>
      <c r="E57" s="9">
        <f>E58</f>
        <v>80115.399999999994</v>
      </c>
      <c r="F57" s="44">
        <f t="shared" si="0"/>
        <v>53.410266666666658</v>
      </c>
    </row>
    <row r="58" spans="1:6" ht="25.5" x14ac:dyDescent="0.25">
      <c r="A58" s="10" t="s">
        <v>5</v>
      </c>
      <c r="B58" s="13"/>
      <c r="C58" s="11">
        <v>200</v>
      </c>
      <c r="D58" s="12">
        <v>150000</v>
      </c>
      <c r="E58" s="12">
        <v>80115.399999999994</v>
      </c>
      <c r="F58" s="45">
        <f t="shared" si="0"/>
        <v>53.410266666666658</v>
      </c>
    </row>
    <row r="59" spans="1:6" ht="51" x14ac:dyDescent="0.25">
      <c r="A59" s="8" t="s">
        <v>48</v>
      </c>
      <c r="B59" s="15" t="s">
        <v>52</v>
      </c>
      <c r="C59" s="14"/>
      <c r="D59" s="9">
        <f>D60</f>
        <v>10373</v>
      </c>
      <c r="E59" s="9">
        <f>E60</f>
        <v>7871.25</v>
      </c>
      <c r="F59" s="44">
        <f t="shared" si="0"/>
        <v>75.882097753783867</v>
      </c>
    </row>
    <row r="60" spans="1:6" ht="25.5" x14ac:dyDescent="0.25">
      <c r="A60" s="10" t="s">
        <v>5</v>
      </c>
      <c r="B60" s="13"/>
      <c r="C60" s="11">
        <v>200</v>
      </c>
      <c r="D60" s="12">
        <v>10373</v>
      </c>
      <c r="E60" s="12">
        <v>7871.25</v>
      </c>
      <c r="F60" s="45">
        <f t="shared" si="0"/>
        <v>75.882097753783867</v>
      </c>
    </row>
    <row r="61" spans="1:6" ht="25.5" hidden="1" x14ac:dyDescent="0.25">
      <c r="A61" s="10" t="s">
        <v>63</v>
      </c>
      <c r="B61" s="15" t="s">
        <v>64</v>
      </c>
      <c r="C61" s="11"/>
      <c r="D61" s="9">
        <f>D62</f>
        <v>0</v>
      </c>
      <c r="E61" s="9">
        <f t="shared" ref="E61" si="5">E62</f>
        <v>0</v>
      </c>
      <c r="F61" s="43" t="e">
        <f t="shared" si="0"/>
        <v>#DIV/0!</v>
      </c>
    </row>
    <row r="62" spans="1:6" ht="25.5" hidden="1" x14ac:dyDescent="0.25">
      <c r="A62" s="10" t="s">
        <v>5</v>
      </c>
      <c r="B62" s="13"/>
      <c r="C62" s="11">
        <v>200</v>
      </c>
      <c r="D62" s="9"/>
      <c r="E62" s="9"/>
      <c r="F62" s="43" t="e">
        <f t="shared" si="0"/>
        <v>#DIV/0!</v>
      </c>
    </row>
    <row r="63" spans="1:6" ht="38.25" hidden="1" x14ac:dyDescent="0.25">
      <c r="A63" s="21" t="s">
        <v>65</v>
      </c>
      <c r="B63" s="29" t="s">
        <v>66</v>
      </c>
      <c r="C63" s="30"/>
      <c r="D63" s="23">
        <f>D64</f>
        <v>0</v>
      </c>
      <c r="E63" s="23">
        <f t="shared" ref="E63" si="6">E64</f>
        <v>0</v>
      </c>
      <c r="F63" s="43" t="e">
        <f t="shared" si="0"/>
        <v>#DIV/0!</v>
      </c>
    </row>
    <row r="64" spans="1:6" ht="26.25" hidden="1" x14ac:dyDescent="0.25">
      <c r="A64" s="31" t="s">
        <v>5</v>
      </c>
      <c r="B64" s="29"/>
      <c r="C64" s="32">
        <v>200</v>
      </c>
      <c r="D64" s="23"/>
      <c r="E64" s="23"/>
      <c r="F64" s="43" t="e">
        <f t="shared" si="0"/>
        <v>#DIV/0!</v>
      </c>
    </row>
    <row r="65" spans="1:6" ht="44.25" customHeight="1" x14ac:dyDescent="0.25">
      <c r="A65" s="58" t="s">
        <v>104</v>
      </c>
      <c r="B65" s="29" t="s">
        <v>105</v>
      </c>
      <c r="C65" s="32"/>
      <c r="D65" s="23">
        <f>D66</f>
        <v>100343</v>
      </c>
      <c r="E65" s="23">
        <f>E66</f>
        <v>97696</v>
      </c>
      <c r="F65" s="43">
        <f>E65/D65*100</f>
        <v>97.362048174760574</v>
      </c>
    </row>
    <row r="66" spans="1:6" ht="26.25" x14ac:dyDescent="0.25">
      <c r="A66" s="31" t="s">
        <v>5</v>
      </c>
      <c r="B66" s="29"/>
      <c r="C66" s="32">
        <v>200</v>
      </c>
      <c r="D66" s="39">
        <v>100343</v>
      </c>
      <c r="E66" s="39">
        <v>97696</v>
      </c>
      <c r="F66" s="43">
        <f>E66/D66*100</f>
        <v>97.362048174760574</v>
      </c>
    </row>
    <row r="67" spans="1:6" s="59" customFormat="1" ht="38.25" customHeight="1" x14ac:dyDescent="0.25">
      <c r="A67" s="58" t="s">
        <v>90</v>
      </c>
      <c r="B67" s="29" t="s">
        <v>98</v>
      </c>
      <c r="C67" s="37"/>
      <c r="D67" s="23">
        <f>D68</f>
        <v>194718</v>
      </c>
      <c r="E67" s="23">
        <f>E68</f>
        <v>194717.6</v>
      </c>
      <c r="F67" s="43">
        <f>E67/D67*100</f>
        <v>99.999794574718308</v>
      </c>
    </row>
    <row r="68" spans="1:6" ht="26.25" x14ac:dyDescent="0.25">
      <c r="A68" s="31" t="s">
        <v>5</v>
      </c>
      <c r="B68" s="29"/>
      <c r="C68" s="32">
        <v>200</v>
      </c>
      <c r="D68" s="39">
        <v>194718</v>
      </c>
      <c r="E68" s="39">
        <v>194717.6</v>
      </c>
      <c r="F68" s="60">
        <f>E68/D68*100</f>
        <v>99.999794574718308</v>
      </c>
    </row>
    <row r="69" spans="1:6" ht="40.5" x14ac:dyDescent="0.25">
      <c r="A69" s="33" t="s">
        <v>68</v>
      </c>
      <c r="B69" s="13" t="s">
        <v>69</v>
      </c>
      <c r="C69" s="32"/>
      <c r="D69" s="34">
        <f>D70+D72</f>
        <v>487521.46</v>
      </c>
      <c r="E69" s="34">
        <f>E70+E72</f>
        <v>487090.8</v>
      </c>
      <c r="F69" s="43">
        <f t="shared" si="0"/>
        <v>99.911663375802988</v>
      </c>
    </row>
    <row r="70" spans="1:6" x14ac:dyDescent="0.25">
      <c r="A70" s="46"/>
      <c r="B70" s="54"/>
      <c r="C70" s="55"/>
      <c r="D70" s="52"/>
      <c r="E70" s="52"/>
      <c r="F70" s="49"/>
    </row>
    <row r="71" spans="1:6" ht="15" customHeight="1" x14ac:dyDescent="0.25">
      <c r="A71" s="50"/>
      <c r="B71" s="56"/>
      <c r="C71" s="55"/>
      <c r="D71" s="57"/>
      <c r="E71" s="57"/>
      <c r="F71" s="49"/>
    </row>
    <row r="72" spans="1:6" ht="25.5" x14ac:dyDescent="0.25">
      <c r="A72" s="8" t="s">
        <v>73</v>
      </c>
      <c r="B72" s="15" t="s">
        <v>97</v>
      </c>
      <c r="C72" s="14"/>
      <c r="D72" s="18">
        <f>D73</f>
        <v>487521.46</v>
      </c>
      <c r="E72" s="18">
        <f>E73</f>
        <v>487090.8</v>
      </c>
      <c r="F72" s="44">
        <f t="shared" si="0"/>
        <v>99.911663375802988</v>
      </c>
    </row>
    <row r="73" spans="1:6" x14ac:dyDescent="0.25">
      <c r="A73" s="10" t="s">
        <v>27</v>
      </c>
      <c r="B73" s="13"/>
      <c r="C73" s="14">
        <v>300</v>
      </c>
      <c r="D73" s="18">
        <v>487521.46</v>
      </c>
      <c r="E73" s="18">
        <v>487090.8</v>
      </c>
      <c r="F73" s="44">
        <f t="shared" si="0"/>
        <v>99.911663375802988</v>
      </c>
    </row>
    <row r="74" spans="1:6" ht="28.5" hidden="1" customHeight="1" x14ac:dyDescent="0.25">
      <c r="A74" s="33" t="s">
        <v>76</v>
      </c>
      <c r="B74" s="13" t="s">
        <v>70</v>
      </c>
      <c r="C74" s="14"/>
      <c r="D74" s="35">
        <f>D75+D79</f>
        <v>0</v>
      </c>
      <c r="E74" s="35">
        <f t="shared" ref="E74" si="7">E75+E79</f>
        <v>0</v>
      </c>
      <c r="F74" s="43" t="e">
        <f t="shared" si="0"/>
        <v>#DIV/0!</v>
      </c>
    </row>
    <row r="75" spans="1:6" hidden="1" x14ac:dyDescent="0.25">
      <c r="A75" s="8" t="s">
        <v>9</v>
      </c>
      <c r="B75" s="15" t="s">
        <v>71</v>
      </c>
      <c r="C75" s="14"/>
      <c r="D75" s="12">
        <f>D76</f>
        <v>0</v>
      </c>
      <c r="E75" s="12">
        <f t="shared" ref="E75" si="8">E76</f>
        <v>0</v>
      </c>
      <c r="F75" s="43" t="e">
        <f t="shared" si="0"/>
        <v>#DIV/0!</v>
      </c>
    </row>
    <row r="76" spans="1:6" ht="25.5" hidden="1" x14ac:dyDescent="0.25">
      <c r="A76" s="10" t="s">
        <v>5</v>
      </c>
      <c r="B76" s="13"/>
      <c r="C76" s="11">
        <v>200</v>
      </c>
      <c r="D76" s="12"/>
      <c r="E76" s="12"/>
      <c r="F76" s="43" t="e">
        <f t="shared" si="0"/>
        <v>#DIV/0!</v>
      </c>
    </row>
    <row r="77" spans="1:6" ht="25.5" hidden="1" x14ac:dyDescent="0.25">
      <c r="A77" s="8" t="s">
        <v>24</v>
      </c>
      <c r="B77" s="15" t="s">
        <v>72</v>
      </c>
      <c r="C77" s="14"/>
      <c r="D77" s="12"/>
      <c r="E77" s="12"/>
      <c r="F77" s="43" t="e">
        <f t="shared" si="0"/>
        <v>#DIV/0!</v>
      </c>
    </row>
    <row r="78" spans="1:6" ht="15" hidden="1" customHeight="1" x14ac:dyDescent="0.25">
      <c r="A78" s="10" t="s">
        <v>5</v>
      </c>
      <c r="B78" s="13"/>
      <c r="C78" s="11">
        <v>200</v>
      </c>
      <c r="D78" s="12"/>
      <c r="E78" s="12"/>
      <c r="F78" s="43" t="e">
        <f t="shared" si="0"/>
        <v>#DIV/0!</v>
      </c>
    </row>
    <row r="79" spans="1:6" ht="15" hidden="1" customHeight="1" x14ac:dyDescent="0.25">
      <c r="A79" s="8" t="s">
        <v>74</v>
      </c>
      <c r="B79" s="15" t="s">
        <v>75</v>
      </c>
      <c r="C79" s="14"/>
      <c r="D79" s="12">
        <f>D80</f>
        <v>0</v>
      </c>
      <c r="E79" s="12">
        <f t="shared" ref="E79" si="9">E80</f>
        <v>0</v>
      </c>
      <c r="F79" s="43" t="e">
        <f t="shared" si="0"/>
        <v>#DIV/0!</v>
      </c>
    </row>
    <row r="80" spans="1:6" ht="15" hidden="1" customHeight="1" x14ac:dyDescent="0.25">
      <c r="A80" s="10" t="s">
        <v>5</v>
      </c>
      <c r="B80" s="13"/>
      <c r="C80" s="11">
        <v>200</v>
      </c>
      <c r="D80" s="18"/>
      <c r="E80" s="18"/>
      <c r="F80" s="43" t="e">
        <f t="shared" si="0"/>
        <v>#DIV/0!</v>
      </c>
    </row>
    <row r="81" spans="1:6" ht="27.75" customHeight="1" x14ac:dyDescent="0.25">
      <c r="A81" s="33" t="s">
        <v>77</v>
      </c>
      <c r="B81" s="13" t="s">
        <v>80</v>
      </c>
      <c r="C81" s="11"/>
      <c r="D81" s="7">
        <f>D82+D84</f>
        <v>1446900</v>
      </c>
      <c r="E81" s="7">
        <f t="shared" ref="E81" si="10">E82+E84</f>
        <v>1247433.3999999999</v>
      </c>
      <c r="F81" s="43">
        <f t="shared" si="0"/>
        <v>86.214209689681383</v>
      </c>
    </row>
    <row r="82" spans="1:6" ht="15" customHeight="1" x14ac:dyDescent="0.25">
      <c r="A82" s="8" t="s">
        <v>78</v>
      </c>
      <c r="B82" s="15" t="s">
        <v>81</v>
      </c>
      <c r="C82" s="11"/>
      <c r="D82" s="38">
        <f>D83</f>
        <v>1056750</v>
      </c>
      <c r="E82" s="38">
        <f>E83</f>
        <v>952325.63</v>
      </c>
      <c r="F82" s="43">
        <f t="shared" si="0"/>
        <v>90.118346818074286</v>
      </c>
    </row>
    <row r="83" spans="1:6" ht="28.5" customHeight="1" x14ac:dyDescent="0.25">
      <c r="A83" s="10" t="s">
        <v>5</v>
      </c>
      <c r="B83" s="13"/>
      <c r="C83" s="11">
        <v>200</v>
      </c>
      <c r="D83" s="18">
        <v>1056750</v>
      </c>
      <c r="E83" s="18">
        <v>952325.63</v>
      </c>
      <c r="F83" s="43">
        <f t="shared" ref="F83:F110" si="11">E83/D83*100</f>
        <v>90.118346818074286</v>
      </c>
    </row>
    <row r="84" spans="1:6" ht="15" customHeight="1" x14ac:dyDescent="0.25">
      <c r="A84" s="8" t="s">
        <v>79</v>
      </c>
      <c r="B84" s="15" t="s">
        <v>82</v>
      </c>
      <c r="C84" s="11"/>
      <c r="D84" s="38">
        <f>D85</f>
        <v>390150</v>
      </c>
      <c r="E84" s="38">
        <f>E85</f>
        <v>295107.77</v>
      </c>
      <c r="F84" s="43">
        <f t="shared" si="11"/>
        <v>75.639566833269257</v>
      </c>
    </row>
    <row r="85" spans="1:6" ht="27" customHeight="1" x14ac:dyDescent="0.25">
      <c r="A85" s="10" t="s">
        <v>5</v>
      </c>
      <c r="B85" s="13"/>
      <c r="C85" s="11">
        <v>200</v>
      </c>
      <c r="D85" s="18">
        <v>390150</v>
      </c>
      <c r="E85" s="18">
        <v>295107.77</v>
      </c>
      <c r="F85" s="43">
        <f t="shared" si="11"/>
        <v>75.639566833269257</v>
      </c>
    </row>
    <row r="86" spans="1:6" x14ac:dyDescent="0.25">
      <c r="A86" s="19" t="s">
        <v>13</v>
      </c>
      <c r="B86" s="13" t="s">
        <v>31</v>
      </c>
      <c r="C86" s="20"/>
      <c r="D86" s="7">
        <f>D87+D89+D91+D95+D97+D100+D103+D105+D108</f>
        <v>6699831</v>
      </c>
      <c r="E86" s="7">
        <f>E87+E89+E91+E95+E97+E100+E103+E105+E108</f>
        <v>6627973.6399999997</v>
      </c>
      <c r="F86" s="43">
        <f t="shared" si="11"/>
        <v>98.927475036310611</v>
      </c>
    </row>
    <row r="87" spans="1:6" ht="25.5" x14ac:dyDescent="0.25">
      <c r="A87" s="21" t="s">
        <v>14</v>
      </c>
      <c r="B87" s="4" t="s">
        <v>53</v>
      </c>
      <c r="C87" s="22"/>
      <c r="D87" s="23">
        <f>D88</f>
        <v>233531</v>
      </c>
      <c r="E87" s="23">
        <f>E88</f>
        <v>233531</v>
      </c>
      <c r="F87" s="44">
        <f t="shared" si="11"/>
        <v>100</v>
      </c>
    </row>
    <row r="88" spans="1:6" ht="51" x14ac:dyDescent="0.25">
      <c r="A88" s="10" t="s">
        <v>15</v>
      </c>
      <c r="B88" s="4"/>
      <c r="C88" s="11">
        <v>100</v>
      </c>
      <c r="D88" s="39">
        <v>233531</v>
      </c>
      <c r="E88" s="39">
        <v>233531</v>
      </c>
      <c r="F88" s="44">
        <f t="shared" si="11"/>
        <v>100</v>
      </c>
    </row>
    <row r="89" spans="1:6" x14ac:dyDescent="0.25">
      <c r="A89" s="8" t="s">
        <v>16</v>
      </c>
      <c r="B89" s="4" t="s">
        <v>54</v>
      </c>
      <c r="C89" s="16"/>
      <c r="D89" s="24">
        <f>D90</f>
        <v>773360</v>
      </c>
      <c r="E89" s="24">
        <f>E90</f>
        <v>773227.18</v>
      </c>
      <c r="F89" s="44">
        <f t="shared" si="11"/>
        <v>99.982825592220976</v>
      </c>
    </row>
    <row r="90" spans="1:6" ht="51" x14ac:dyDescent="0.25">
      <c r="A90" s="10" t="s">
        <v>15</v>
      </c>
      <c r="B90" s="4"/>
      <c r="C90" s="11">
        <v>100</v>
      </c>
      <c r="D90" s="39">
        <v>773360</v>
      </c>
      <c r="E90" s="39">
        <v>773227.18</v>
      </c>
      <c r="F90" s="44">
        <f t="shared" si="11"/>
        <v>99.982825592220976</v>
      </c>
    </row>
    <row r="91" spans="1:6" x14ac:dyDescent="0.25">
      <c r="A91" s="8" t="s">
        <v>17</v>
      </c>
      <c r="B91" s="4" t="s">
        <v>55</v>
      </c>
      <c r="C91" s="16"/>
      <c r="D91" s="24">
        <f>D92+D93+D94</f>
        <v>5311380</v>
      </c>
      <c r="E91" s="24">
        <f>E92+E93+E94</f>
        <v>5297679.0999999996</v>
      </c>
      <c r="F91" s="44">
        <f t="shared" si="11"/>
        <v>99.742046323177775</v>
      </c>
    </row>
    <row r="92" spans="1:6" ht="51" x14ac:dyDescent="0.25">
      <c r="A92" s="10" t="s">
        <v>15</v>
      </c>
      <c r="B92" s="4"/>
      <c r="C92" s="11">
        <v>100</v>
      </c>
      <c r="D92" s="39">
        <v>4919301.13</v>
      </c>
      <c r="E92" s="39">
        <v>4919301.13</v>
      </c>
      <c r="F92" s="45">
        <f t="shared" si="11"/>
        <v>100</v>
      </c>
    </row>
    <row r="93" spans="1:6" ht="25.5" x14ac:dyDescent="0.25">
      <c r="A93" s="10" t="s">
        <v>5</v>
      </c>
      <c r="B93" s="4"/>
      <c r="C93" s="11">
        <v>200</v>
      </c>
      <c r="D93" s="39">
        <v>384298.63</v>
      </c>
      <c r="E93" s="39">
        <v>370818.73</v>
      </c>
      <c r="F93" s="45">
        <f t="shared" si="11"/>
        <v>96.492337222227405</v>
      </c>
    </row>
    <row r="94" spans="1:6" x14ac:dyDescent="0.25">
      <c r="A94" s="10" t="s">
        <v>18</v>
      </c>
      <c r="B94" s="4"/>
      <c r="C94" s="14">
        <v>800</v>
      </c>
      <c r="D94" s="40">
        <v>7780.24</v>
      </c>
      <c r="E94" s="40">
        <v>7559.24</v>
      </c>
      <c r="F94" s="45">
        <f t="shared" si="11"/>
        <v>97.159470659002807</v>
      </c>
    </row>
    <row r="95" spans="1:6" ht="38.25" x14ac:dyDescent="0.25">
      <c r="A95" s="8" t="s">
        <v>58</v>
      </c>
      <c r="B95" s="4" t="s">
        <v>57</v>
      </c>
      <c r="C95" s="16"/>
      <c r="D95" s="23">
        <f>D96</f>
        <v>11260</v>
      </c>
      <c r="E95" s="23">
        <f>E96</f>
        <v>11260</v>
      </c>
      <c r="F95" s="44">
        <f t="shared" si="11"/>
        <v>100</v>
      </c>
    </row>
    <row r="96" spans="1:6" x14ac:dyDescent="0.25">
      <c r="A96" s="10" t="s">
        <v>12</v>
      </c>
      <c r="B96" s="4"/>
      <c r="C96" s="14">
        <v>500</v>
      </c>
      <c r="D96" s="40">
        <v>11260</v>
      </c>
      <c r="E96" s="40">
        <v>11260</v>
      </c>
      <c r="F96" s="44">
        <f t="shared" si="11"/>
        <v>100</v>
      </c>
    </row>
    <row r="97" spans="1:8" x14ac:dyDescent="0.25">
      <c r="A97" s="8" t="s">
        <v>26</v>
      </c>
      <c r="B97" s="4" t="s">
        <v>61</v>
      </c>
      <c r="C97" s="14"/>
      <c r="D97" s="24">
        <f>D98+D99</f>
        <v>50000</v>
      </c>
      <c r="E97" s="24">
        <f>E98+E99</f>
        <v>35000</v>
      </c>
      <c r="F97" s="44">
        <f t="shared" si="11"/>
        <v>70</v>
      </c>
    </row>
    <row r="98" spans="1:8" x14ac:dyDescent="0.25">
      <c r="A98" s="10" t="s">
        <v>18</v>
      </c>
      <c r="B98" s="4"/>
      <c r="C98" s="14">
        <v>800</v>
      </c>
      <c r="D98" s="40">
        <v>50000</v>
      </c>
      <c r="E98" s="40">
        <v>0</v>
      </c>
      <c r="F98" s="44">
        <f t="shared" si="11"/>
        <v>0</v>
      </c>
    </row>
    <row r="99" spans="1:8" x14ac:dyDescent="0.25">
      <c r="A99" s="10" t="s">
        <v>27</v>
      </c>
      <c r="B99" s="4"/>
      <c r="C99" s="14">
        <v>300</v>
      </c>
      <c r="D99" s="40">
        <v>0</v>
      </c>
      <c r="E99" s="40">
        <v>35000</v>
      </c>
      <c r="F99" s="44" t="e">
        <f t="shared" si="11"/>
        <v>#DIV/0!</v>
      </c>
    </row>
    <row r="100" spans="1:8" x14ac:dyDescent="0.25">
      <c r="A100" s="8" t="s">
        <v>19</v>
      </c>
      <c r="B100" s="4" t="s">
        <v>56</v>
      </c>
      <c r="C100" s="16"/>
      <c r="D100" s="24">
        <f>D101+D102</f>
        <v>108500</v>
      </c>
      <c r="E100" s="24">
        <f>E101+E102</f>
        <v>76902</v>
      </c>
      <c r="F100" s="44">
        <f t="shared" si="11"/>
        <v>70.877419354838707</v>
      </c>
    </row>
    <row r="101" spans="1:8" ht="25.5" x14ac:dyDescent="0.25">
      <c r="A101" s="10" t="s">
        <v>5</v>
      </c>
      <c r="B101" s="4"/>
      <c r="C101" s="11">
        <v>200</v>
      </c>
      <c r="D101" s="39">
        <v>67000</v>
      </c>
      <c r="E101" s="39">
        <v>62059</v>
      </c>
      <c r="F101" s="44">
        <f t="shared" si="11"/>
        <v>92.625373134328356</v>
      </c>
    </row>
    <row r="102" spans="1:8" x14ac:dyDescent="0.25">
      <c r="A102" s="10" t="s">
        <v>18</v>
      </c>
      <c r="B102" s="4"/>
      <c r="C102" s="14">
        <v>800</v>
      </c>
      <c r="D102" s="39">
        <v>41500</v>
      </c>
      <c r="E102" s="39">
        <v>14843</v>
      </c>
      <c r="F102" s="44">
        <f t="shared" si="11"/>
        <v>35.766265060240968</v>
      </c>
    </row>
    <row r="103" spans="1:8" ht="29.25" customHeight="1" x14ac:dyDescent="0.25">
      <c r="A103" s="8" t="s">
        <v>59</v>
      </c>
      <c r="B103" s="4" t="s">
        <v>60</v>
      </c>
      <c r="C103" s="16"/>
      <c r="D103" s="23">
        <f>D104</f>
        <v>176800</v>
      </c>
      <c r="E103" s="23">
        <f>E104</f>
        <v>176800</v>
      </c>
      <c r="F103" s="44">
        <f t="shared" si="11"/>
        <v>100</v>
      </c>
    </row>
    <row r="104" spans="1:8" x14ac:dyDescent="0.25">
      <c r="A104" s="10" t="s">
        <v>12</v>
      </c>
      <c r="B104" s="4"/>
      <c r="C104" s="14">
        <v>500</v>
      </c>
      <c r="D104" s="40">
        <v>176800</v>
      </c>
      <c r="E104" s="40">
        <v>176800</v>
      </c>
      <c r="F104" s="44">
        <f t="shared" si="11"/>
        <v>100</v>
      </c>
      <c r="H104" s="36"/>
    </row>
    <row r="105" spans="1:8" x14ac:dyDescent="0.25">
      <c r="A105" s="8" t="s">
        <v>28</v>
      </c>
      <c r="B105" s="4" t="s">
        <v>67</v>
      </c>
      <c r="C105" s="14"/>
      <c r="D105" s="24">
        <f>D106</f>
        <v>35000</v>
      </c>
      <c r="E105" s="24">
        <f>E106</f>
        <v>23574.36</v>
      </c>
      <c r="F105" s="44">
        <f t="shared" si="11"/>
        <v>67.355314285714286</v>
      </c>
    </row>
    <row r="106" spans="1:8" x14ac:dyDescent="0.25">
      <c r="A106" s="10" t="s">
        <v>27</v>
      </c>
      <c r="B106" s="4"/>
      <c r="C106" s="14">
        <v>300</v>
      </c>
      <c r="D106" s="40">
        <v>35000</v>
      </c>
      <c r="E106" s="40">
        <v>23574.36</v>
      </c>
      <c r="F106" s="44">
        <f t="shared" si="11"/>
        <v>67.355314285714286</v>
      </c>
    </row>
    <row r="107" spans="1:8" x14ac:dyDescent="0.25">
      <c r="A107" s="8"/>
      <c r="B107" s="4"/>
      <c r="C107" s="14"/>
      <c r="D107" s="40"/>
      <c r="E107" s="40"/>
      <c r="F107" s="44"/>
    </row>
    <row r="108" spans="1:8" x14ac:dyDescent="0.25">
      <c r="A108" s="10"/>
      <c r="B108" s="6"/>
      <c r="C108" s="14"/>
      <c r="D108" s="40"/>
      <c r="E108" s="40"/>
      <c r="F108" s="44"/>
    </row>
    <row r="109" spans="1:8" ht="14.25" hidden="1" customHeight="1" x14ac:dyDescent="0.25">
      <c r="A109" s="10"/>
      <c r="B109" s="6"/>
      <c r="C109" s="14"/>
      <c r="D109" s="40"/>
      <c r="E109" s="40"/>
      <c r="F109" s="43" t="e">
        <f t="shared" si="11"/>
        <v>#DIV/0!</v>
      </c>
    </row>
    <row r="110" spans="1:8" x14ac:dyDescent="0.25">
      <c r="A110" s="19" t="s">
        <v>20</v>
      </c>
      <c r="B110" s="6"/>
      <c r="C110" s="16"/>
      <c r="D110" s="25">
        <f>D8+D13+D26+D50+D69+D74+D81+D86</f>
        <v>26994649.580000002</v>
      </c>
      <c r="E110" s="25">
        <f>E8+E13+E26+E50+E69+E74+E81+E86</f>
        <v>25177520.199999999</v>
      </c>
      <c r="F110" s="43">
        <f t="shared" si="11"/>
        <v>93.268557257560076</v>
      </c>
      <c r="H110" s="36"/>
    </row>
    <row r="111" spans="1:8" ht="15.75" x14ac:dyDescent="0.25">
      <c r="A111" s="3"/>
    </row>
    <row r="112" spans="1:8" ht="15.75" x14ac:dyDescent="0.25">
      <c r="A112" s="3"/>
    </row>
    <row r="113" spans="1:1" ht="15.75" x14ac:dyDescent="0.25">
      <c r="A113" s="3"/>
    </row>
    <row r="114" spans="1:1" ht="15.75" x14ac:dyDescent="0.25">
      <c r="A114" s="3"/>
    </row>
  </sheetData>
  <mergeCells count="7">
    <mergeCell ref="A6:A7"/>
    <mergeCell ref="B6:B7"/>
    <mergeCell ref="C6:C7"/>
    <mergeCell ref="D6:D7"/>
    <mergeCell ref="A5:F5"/>
    <mergeCell ref="E6:E7"/>
    <mergeCell ref="F6:F7"/>
  </mergeCells>
  <pageMargins left="0.7" right="0.7" top="0.75" bottom="0.75" header="0.3" footer="0.3"/>
  <pageSetup paperSize="9" scale="72" orientation="portrait" r:id="rId1"/>
  <rowBreaks count="2" manualBreakCount="2">
    <brk id="49" max="5" man="1"/>
    <brk id="95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2019-04-03T05:30:08Z</cp:lastPrinted>
  <dcterms:created xsi:type="dcterms:W3CDTF">2015-02-12T07:20:41Z</dcterms:created>
  <dcterms:modified xsi:type="dcterms:W3CDTF">2021-03-18T07:03:48Z</dcterms:modified>
</cp:coreProperties>
</file>