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'2016'!$A$1:$H$132</definedName>
  </definedNames>
  <calcPr calcId="144525"/>
</workbook>
</file>

<file path=xl/calcChain.xml><?xml version="1.0" encoding="utf-8"?>
<calcChain xmlns="http://schemas.openxmlformats.org/spreadsheetml/2006/main">
  <c r="G74" i="4" l="1"/>
  <c r="G66" i="4" s="1"/>
  <c r="F66" i="4"/>
  <c r="F74" i="4"/>
  <c r="H79" i="4"/>
  <c r="G79" i="4"/>
  <c r="F79" i="4"/>
  <c r="H80" i="4"/>
  <c r="F51" i="4"/>
  <c r="H54" i="4"/>
  <c r="G54" i="4"/>
  <c r="F54" i="4"/>
  <c r="H55" i="4"/>
  <c r="H128" i="4" l="1"/>
  <c r="G128" i="4"/>
  <c r="F128" i="4"/>
  <c r="H129" i="4"/>
  <c r="G83" i="4"/>
  <c r="F83" i="4"/>
  <c r="H84" i="4"/>
  <c r="G81" i="4"/>
  <c r="H81" i="4" s="1"/>
  <c r="F81" i="4"/>
  <c r="H82" i="4"/>
  <c r="H85" i="4"/>
  <c r="G85" i="4"/>
  <c r="F85" i="4"/>
  <c r="H86" i="4"/>
  <c r="H83" i="4" l="1"/>
  <c r="G130" i="4"/>
  <c r="H130" i="4" s="1"/>
  <c r="F130" i="4"/>
  <c r="H131" i="4"/>
  <c r="H64" i="4"/>
  <c r="H65" i="4"/>
  <c r="G64" i="4"/>
  <c r="F64" i="4"/>
  <c r="H127" i="4" l="1"/>
  <c r="H126" i="4"/>
  <c r="H125" i="4"/>
  <c r="H124" i="4"/>
  <c r="H123" i="4"/>
  <c r="H119" i="4"/>
  <c r="H117" i="4"/>
  <c r="H112" i="4"/>
  <c r="H108" i="4"/>
  <c r="H106" i="4"/>
  <c r="H104" i="4"/>
  <c r="H100" i="4"/>
  <c r="H92" i="4"/>
  <c r="H90" i="4"/>
  <c r="H88" i="4"/>
  <c r="H78" i="4"/>
  <c r="H77" i="4"/>
  <c r="H76" i="4"/>
  <c r="H73" i="4"/>
  <c r="H72" i="4"/>
  <c r="H69" i="4"/>
  <c r="H63" i="4"/>
  <c r="H62" i="4"/>
  <c r="H61" i="4"/>
  <c r="H60" i="4"/>
  <c r="H59" i="4"/>
  <c r="H58" i="4"/>
  <c r="H57" i="4"/>
  <c r="H53" i="4"/>
  <c r="H49" i="4"/>
  <c r="H46" i="4"/>
  <c r="H42" i="4"/>
  <c r="H38" i="4"/>
  <c r="H36" i="4"/>
  <c r="H34" i="4"/>
  <c r="H32" i="4"/>
  <c r="H31" i="4"/>
  <c r="H28" i="4"/>
  <c r="H22" i="4"/>
  <c r="H19" i="4"/>
  <c r="H18" i="4"/>
  <c r="H17" i="4"/>
  <c r="H14" i="4"/>
  <c r="G126" i="4"/>
  <c r="G124" i="4"/>
  <c r="G122" i="4"/>
  <c r="G118" i="4"/>
  <c r="G116" i="4"/>
  <c r="G111" i="4"/>
  <c r="G110" i="4" s="1"/>
  <c r="H110" i="4" s="1"/>
  <c r="G107" i="4"/>
  <c r="G105" i="4"/>
  <c r="G103" i="4"/>
  <c r="G99" i="4"/>
  <c r="G98" i="4" s="1"/>
  <c r="G97" i="4" s="1"/>
  <c r="G91" i="4"/>
  <c r="G89" i="4"/>
  <c r="G87" i="4"/>
  <c r="G77" i="4"/>
  <c r="G75" i="4"/>
  <c r="G71" i="4"/>
  <c r="G70" i="4" s="1"/>
  <c r="G68" i="4"/>
  <c r="G67" i="4" s="1"/>
  <c r="G62" i="4"/>
  <c r="G60" i="4"/>
  <c r="G58" i="4"/>
  <c r="G56" i="4"/>
  <c r="G52" i="4"/>
  <c r="G48" i="4"/>
  <c r="G47" i="4" s="1"/>
  <c r="G45" i="4"/>
  <c r="G44" i="4" s="1"/>
  <c r="G41" i="4"/>
  <c r="G40" i="4" s="1"/>
  <c r="G39" i="4" s="1"/>
  <c r="G37" i="4"/>
  <c r="H37" i="4" s="1"/>
  <c r="G35" i="4"/>
  <c r="G33" i="4"/>
  <c r="G30" i="4"/>
  <c r="G27" i="4"/>
  <c r="G26" i="4"/>
  <c r="G21" i="4"/>
  <c r="G20" i="4" s="1"/>
  <c r="H20" i="4" s="1"/>
  <c r="G16" i="4"/>
  <c r="G15" i="4" s="1"/>
  <c r="G13" i="4"/>
  <c r="G12" i="4" s="1"/>
  <c r="H111" i="4" l="1"/>
  <c r="H56" i="4"/>
  <c r="G51" i="4"/>
  <c r="H21" i="4"/>
  <c r="G43" i="4"/>
  <c r="G121" i="4"/>
  <c r="G120" i="4" s="1"/>
  <c r="G29" i="4"/>
  <c r="G102" i="4"/>
  <c r="G113" i="4"/>
  <c r="F116" i="4"/>
  <c r="H116" i="4" s="1"/>
  <c r="G109" i="4" l="1"/>
  <c r="G101" i="4"/>
  <c r="G50" i="4"/>
  <c r="G11" i="4"/>
  <c r="G132" i="4" l="1"/>
  <c r="F118" i="4"/>
  <c r="H118" i="4" s="1"/>
  <c r="F87" i="4" l="1"/>
  <c r="H87" i="4" s="1"/>
  <c r="F52" i="4" l="1"/>
  <c r="F30" i="4"/>
  <c r="H30" i="4" s="1"/>
  <c r="H52" i="4" l="1"/>
  <c r="F50" i="4"/>
  <c r="F71" i="4"/>
  <c r="F70" i="4" l="1"/>
  <c r="H70" i="4" s="1"/>
  <c r="H71" i="4"/>
  <c r="F62" i="4"/>
  <c r="F35" i="4" l="1"/>
  <c r="H35" i="4" s="1"/>
  <c r="F33" i="4"/>
  <c r="H33" i="4" s="1"/>
  <c r="F60" i="4" l="1"/>
  <c r="F107" i="4" l="1"/>
  <c r="H107" i="4" s="1"/>
  <c r="F89" i="4" l="1"/>
  <c r="H89" i="4" s="1"/>
  <c r="F111" i="4" l="1"/>
  <c r="F110" i="4" s="1"/>
  <c r="F68" i="4" l="1"/>
  <c r="H68" i="4" s="1"/>
  <c r="F27" i="4"/>
  <c r="F26" i="4" l="1"/>
  <c r="H26" i="4" s="1"/>
  <c r="H27" i="4"/>
  <c r="F124" i="4"/>
  <c r="F126" i="4" l="1"/>
  <c r="F113" i="4" l="1"/>
  <c r="F109" i="4" l="1"/>
  <c r="H109" i="4" s="1"/>
  <c r="H113" i="4"/>
  <c r="F56" i="4"/>
  <c r="F41" i="4" l="1"/>
  <c r="H41" i="4" s="1"/>
  <c r="F77" i="4" l="1"/>
  <c r="F58" i="4"/>
  <c r="F91" i="4"/>
  <c r="F122" i="4"/>
  <c r="H122" i="4" s="1"/>
  <c r="F105" i="4"/>
  <c r="H105" i="4" s="1"/>
  <c r="F103" i="4"/>
  <c r="H103" i="4" s="1"/>
  <c r="F99" i="4"/>
  <c r="F75" i="4"/>
  <c r="F67" i="4"/>
  <c r="H67" i="4" s="1"/>
  <c r="F48" i="4"/>
  <c r="F45" i="4"/>
  <c r="F40" i="4"/>
  <c r="H40" i="4" s="1"/>
  <c r="F37" i="4"/>
  <c r="F29" i="4" s="1"/>
  <c r="H29" i="4" s="1"/>
  <c r="F21" i="4"/>
  <c r="F20" i="4" s="1"/>
  <c r="F16" i="4"/>
  <c r="H16" i="4" s="1"/>
  <c r="F13" i="4"/>
  <c r="F12" i="4" l="1"/>
  <c r="H12" i="4" s="1"/>
  <c r="H13" i="4"/>
  <c r="H91" i="4"/>
  <c r="F98" i="4"/>
  <c r="H98" i="4" s="1"/>
  <c r="H99" i="4"/>
  <c r="H75" i="4"/>
  <c r="F47" i="4"/>
  <c r="H47" i="4" s="1"/>
  <c r="H48" i="4"/>
  <c r="F44" i="4"/>
  <c r="H44" i="4" s="1"/>
  <c r="H45" i="4"/>
  <c r="F15" i="4"/>
  <c r="F121" i="4"/>
  <c r="F120" i="4" s="1"/>
  <c r="F102" i="4"/>
  <c r="F97" i="4"/>
  <c r="H97" i="4" s="1"/>
  <c r="F39" i="4"/>
  <c r="H39" i="4" s="1"/>
  <c r="H74" i="4" l="1"/>
  <c r="H120" i="4"/>
  <c r="H121" i="4"/>
  <c r="F101" i="4"/>
  <c r="H101" i="4" s="1"/>
  <c r="H102" i="4"/>
  <c r="H66" i="4"/>
  <c r="H50" i="4"/>
  <c r="H51" i="4"/>
  <c r="F11" i="4"/>
  <c r="H11" i="4" s="1"/>
  <c r="H15" i="4"/>
  <c r="F43" i="4"/>
  <c r="H43" i="4" s="1"/>
  <c r="F132" i="4" l="1"/>
  <c r="H132" i="4" s="1"/>
</calcChain>
</file>

<file path=xl/sharedStrings.xml><?xml version="1.0" encoding="utf-8"?>
<sst xmlns="http://schemas.openxmlformats.org/spreadsheetml/2006/main" count="195" uniqueCount="145">
  <si>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</si>
  <si>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</si>
  <si>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</si>
  <si>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</si>
  <si>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</si>
  <si>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</si>
  <si>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</si>
  <si>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</si>
  <si>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</si>
  <si>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</si>
  <si>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</si>
  <si>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</si>
  <si>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</si>
  <si>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</si>
  <si>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</si>
  <si>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</si>
  <si>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</si>
  <si>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</si>
  <si>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</si>
  <si>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</si>
  <si>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</si>
  <si>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</si>
  <si>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</si>
  <si>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</si>
  <si>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</si>
  <si>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</si>
  <si>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</si>
  <si>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</si>
  <si>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</si>
  <si>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</si>
  <si>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</si>
  <si>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</si>
  <si>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</si>
  <si>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</si>
  <si>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</si>
  <si>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</si>
  <si>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</si>
  <si>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</si>
  <si>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</si>
  <si>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</si>
  <si>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</si>
  <si>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</si>
  <si>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</si>
  <si>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</si>
  <si>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</si>
  <si>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</si>
  <si>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</si>
  <si>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</si>
  <si>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</si>
  <si>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</si>
  <si>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</si>
  <si>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</si>
  <si>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</si>
  <si>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</si>
  <si>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</si>
  <si>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</si>
  <si>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</si>
  <si>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</si>
  <si>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</si>
  <si>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</si>
  <si>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</si>
  <si>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</si>
  <si>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</si>
  <si>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</si>
  <si>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</si>
  <si>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</si>
  <si>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</si>
  <si>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</si>
  <si>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</si>
  <si>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</si>
  <si>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</si>
  <si>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</si>
  <si>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</si>
  <si>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</si>
  <si>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</si>
  <si>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</si>
  <si>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</si>
  <si>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</si>
  <si>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</si>
  <si>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</si>
  <si>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</si>
  <si>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</si>
  <si>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</si>
  <si>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</si>
  <si>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</si>
  <si>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</si>
  <si>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</si>
  <si>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</si>
  <si>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</si>
  <si>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</si>
  <si>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</si>
  <si>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</si>
  <si>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</si>
  <si>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</si>
  <si>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</si>
  <si>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</si>
  <si>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</si>
  <si>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</si>
  <si>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</si>
  <si>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</si>
  <si>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</si>
  <si>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</si>
  <si>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</si>
  <si>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</si>
  <si>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</si>
  <si>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</si>
  <si>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</si>
  <si>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</si>
  <si>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</si>
  <si>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</si>
  <si>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</si>
  <si>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</si>
  <si>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</si>
  <si>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</si>
  <si>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</si>
  <si>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</si>
  <si>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</si>
  <si>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</si>
  <si>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</si>
  <si>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</si>
  <si>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</si>
  <si>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</si>
  <si>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</si>
  <si>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</si>
  <si>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</si>
  <si>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</si>
  <si>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</si>
  <si>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</si>
  <si>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</si>
  <si>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02 0 01 72440</t>
  </si>
  <si>
    <t>04 0 06 L4970</t>
  </si>
  <si>
    <t>04 0 05 75350</t>
  </si>
  <si>
    <t>Субсидия бюджетам сельских поселений на обеспечение комплексного развития сельсих территорий</t>
  </si>
  <si>
    <t>03 0 05 L5760</t>
  </si>
  <si>
    <t>Софинансирование к субсидия бюджетам сельских поселений на обеспечение комплексного развития сельсих территорий</t>
  </si>
  <si>
    <t>03 0 04 25760</t>
  </si>
  <si>
    <t>03 0 04 L5760</t>
  </si>
  <si>
    <t>Субсидия на развитие мероприятий инициативного бюджетирования н территории Ярославской области (поддержка местных инициатив)</t>
  </si>
  <si>
    <t>Софинансирование к субсидия на развитие мероприятий инициативного бюджетирования н территории Ярославской области (поддержка местных инициатив)</t>
  </si>
  <si>
    <t>04 0 05 25350</t>
  </si>
  <si>
    <t>от 14.12.2020 г. № 208</t>
  </si>
  <si>
    <t>Исполнение ведомственной структуры расходов  бюджета Приволжского сельского поселения за 3 квартал 2020 года</t>
  </si>
  <si>
    <t>02 0 01 22440</t>
  </si>
  <si>
    <t>Субсидия бюджетам сельских поселений на обеспечение комплексного развития сельсих территорий (уличное освещение)</t>
  </si>
  <si>
    <t>03 0 01 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</si>
</sst>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4"/>
  <sheetViews>
    <sheetView tabSelected="1" view="pageBreakPreview" topLeftCell="A112" zoomScale="130" zoomScaleNormal="100" zoomScaleSheetLayoutView="130" workbookViewId="0">
      <selection activeCell="G120" sqref="G120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0" t="s">
        <v>123</v>
      </c>
      <c r="G1" s="50"/>
      <c r="H1" s="50"/>
    </row>
    <row r="2" spans="1:8" x14ac:dyDescent="0.2">
      <c r="A2" s="33"/>
      <c r="B2" s="33"/>
      <c r="C2" s="33"/>
      <c r="D2" s="33"/>
      <c r="E2" s="33"/>
      <c r="F2" s="50" t="s">
        <v>125</v>
      </c>
      <c r="G2" s="50"/>
      <c r="H2" s="50"/>
    </row>
    <row r="3" spans="1:8" x14ac:dyDescent="0.2">
      <c r="A3" s="33"/>
      <c r="B3" s="33"/>
      <c r="C3" s="33"/>
      <c r="D3" s="33"/>
      <c r="E3" s="33"/>
      <c r="F3" s="50" t="s">
        <v>100</v>
      </c>
      <c r="G3" s="50"/>
      <c r="H3" s="50"/>
    </row>
    <row r="4" spans="1:8" x14ac:dyDescent="0.2">
      <c r="A4" s="33"/>
      <c r="B4" s="33"/>
      <c r="C4" s="33"/>
      <c r="D4" s="33"/>
      <c r="E4" s="33"/>
      <c r="F4" s="50" t="s">
        <v>140</v>
      </c>
      <c r="G4" s="50"/>
      <c r="H4" s="50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9" t="s">
        <v>141</v>
      </c>
      <c r="B6" s="49"/>
      <c r="C6" s="49"/>
      <c r="D6" s="49"/>
      <c r="E6" s="49"/>
      <c r="F6" s="49"/>
      <c r="G6" s="49"/>
      <c r="H6" s="49"/>
    </row>
    <row r="8" spans="1:8" ht="15.75" customHeight="1" x14ac:dyDescent="0.2">
      <c r="A8" s="51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45" t="s">
        <v>126</v>
      </c>
      <c r="G8" s="45" t="s">
        <v>127</v>
      </c>
      <c r="H8" s="47" t="s">
        <v>128</v>
      </c>
    </row>
    <row r="9" spans="1:8" ht="31.5" customHeight="1" x14ac:dyDescent="0.2">
      <c r="A9" s="52"/>
      <c r="B9" s="54"/>
      <c r="C9" s="54"/>
      <c r="D9" s="54"/>
      <c r="E9" s="54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7733200</v>
      </c>
      <c r="G11" s="12">
        <f>G12+G15+G20+G23+G26+G29</f>
        <v>4811430.08</v>
      </c>
      <c r="H11" s="42">
        <f>G11/F11*100</f>
        <v>62.217840997258577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822426</v>
      </c>
      <c r="G12" s="13">
        <f>G13</f>
        <v>547254.14</v>
      </c>
      <c r="H12" s="43">
        <f t="shared" ref="H12:H78" si="0">G12/F12*100</f>
        <v>66.541444458224817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822426</v>
      </c>
      <c r="G13" s="4">
        <f>G14</f>
        <v>547254.14</v>
      </c>
      <c r="H13" s="43">
        <f t="shared" si="0"/>
        <v>66.541444458224817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822426</v>
      </c>
      <c r="G14" s="7">
        <v>547254.14</v>
      </c>
      <c r="H14" s="43">
        <f t="shared" si="0"/>
        <v>66.541444458224817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5262314</v>
      </c>
      <c r="G15" s="13">
        <f>G16</f>
        <v>3658120.0200000005</v>
      </c>
      <c r="H15" s="43">
        <f t="shared" si="0"/>
        <v>69.515426483482372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5262314</v>
      </c>
      <c r="G16" s="4">
        <f>G17+G18+G19</f>
        <v>3658120.0200000005</v>
      </c>
      <c r="H16" s="43">
        <f t="shared" si="0"/>
        <v>69.515426483482372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4865435</v>
      </c>
      <c r="G17" s="7">
        <v>3388336.31</v>
      </c>
      <c r="H17" s="44">
        <f t="shared" si="0"/>
        <v>69.640973725884734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389098.76</v>
      </c>
      <c r="G18" s="7">
        <v>262224.46999999997</v>
      </c>
      <c r="H18" s="44">
        <f t="shared" si="0"/>
        <v>67.39277966344585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7780.24</v>
      </c>
      <c r="G19" s="16">
        <v>7559.24</v>
      </c>
      <c r="H19" s="44">
        <f t="shared" si="0"/>
        <v>97.159470659002807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5628</v>
      </c>
      <c r="H20" s="43">
        <f t="shared" si="0"/>
        <v>49.982238010657191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5628</v>
      </c>
      <c r="H21" s="43">
        <f t="shared" si="0"/>
        <v>49.982238010657191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5628</v>
      </c>
      <c r="H22" s="43">
        <f t="shared" si="0"/>
        <v>49.982238010657191</v>
      </c>
    </row>
    <row r="23" spans="1:8" ht="13.5" customHeight="1" x14ac:dyDescent="0.2">
      <c r="A23" s="29"/>
      <c r="B23" s="29"/>
      <c r="C23" s="30"/>
      <c r="D23" s="2"/>
      <c r="E23" s="9"/>
      <c r="F23" s="16"/>
      <c r="G23" s="16"/>
      <c r="H23" s="43"/>
    </row>
    <row r="24" spans="1:8" ht="13.5" customHeight="1" x14ac:dyDescent="0.2">
      <c r="A24" s="5"/>
      <c r="B24" s="29"/>
      <c r="C24" s="30"/>
      <c r="D24" s="2"/>
      <c r="E24" s="9"/>
      <c r="F24" s="16"/>
      <c r="G24" s="16"/>
      <c r="H24" s="43"/>
    </row>
    <row r="25" spans="1:8" ht="13.5" customHeight="1" x14ac:dyDescent="0.2">
      <c r="A25" s="5"/>
      <c r="B25" s="29"/>
      <c r="C25" s="30"/>
      <c r="D25" s="2"/>
      <c r="E25" s="9"/>
      <c r="F25" s="16"/>
      <c r="G25" s="16"/>
      <c r="H25" s="43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15000</v>
      </c>
      <c r="G26" s="14">
        <f>G27</f>
        <v>0</v>
      </c>
      <c r="H26" s="43">
        <f t="shared" si="0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15000</v>
      </c>
      <c r="G27" s="4">
        <f>G28</f>
        <v>0</v>
      </c>
      <c r="H27" s="43">
        <f t="shared" si="0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15000</v>
      </c>
      <c r="G28" s="16"/>
      <c r="H28" s="43">
        <f t="shared" si="0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1622200</v>
      </c>
      <c r="G29" s="14">
        <f>G30+G37+G33+G35</f>
        <v>600427.91999999993</v>
      </c>
      <c r="H29" s="43">
        <f t="shared" si="0"/>
        <v>37.013187029959312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108500</v>
      </c>
      <c r="G30" s="4">
        <f>G31+G32</f>
        <v>48381</v>
      </c>
      <c r="H30" s="43">
        <f t="shared" si="0"/>
        <v>44.590783410138243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67000</v>
      </c>
      <c r="G31" s="7">
        <v>33538</v>
      </c>
      <c r="H31" s="43">
        <f t="shared" si="0"/>
        <v>50.056716417910451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41500</v>
      </c>
      <c r="G32" s="7">
        <v>14843</v>
      </c>
      <c r="H32" s="43">
        <f t="shared" si="0"/>
        <v>35.766265060240968</v>
      </c>
    </row>
    <row r="33" spans="1:8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1046750</v>
      </c>
      <c r="G33" s="7">
        <f>G34</f>
        <v>266347.49</v>
      </c>
      <c r="H33" s="43">
        <f t="shared" si="0"/>
        <v>25.445186529734894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1046750</v>
      </c>
      <c r="G34" s="7">
        <v>266347.49</v>
      </c>
      <c r="H34" s="43">
        <f t="shared" si="0"/>
        <v>25.445186529734894</v>
      </c>
    </row>
    <row r="35" spans="1:8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390150</v>
      </c>
      <c r="G35" s="7">
        <f>G36</f>
        <v>247299.43</v>
      </c>
      <c r="H35" s="43">
        <f t="shared" si="0"/>
        <v>63.385731129052928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390150</v>
      </c>
      <c r="G36" s="7">
        <v>247299.43</v>
      </c>
      <c r="H36" s="43">
        <f t="shared" si="0"/>
        <v>63.385731129052928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8">
        <f>G38</f>
        <v>38400</v>
      </c>
      <c r="H37" s="43">
        <f t="shared" si="0"/>
        <v>50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16">
        <v>38400</v>
      </c>
      <c r="H38" s="43">
        <f t="shared" si="0"/>
        <v>50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 t="shared" ref="F39:G41" si="1">F40</f>
        <v>205170</v>
      </c>
      <c r="G39" s="12">
        <f t="shared" si="1"/>
        <v>142374.85</v>
      </c>
      <c r="H39" s="42">
        <f t="shared" si="0"/>
        <v>69.39360042891262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 t="shared" si="1"/>
        <v>205170</v>
      </c>
      <c r="G40" s="14">
        <f t="shared" si="1"/>
        <v>142374.85</v>
      </c>
      <c r="H40" s="43">
        <f t="shared" si="0"/>
        <v>69.39360042891262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 t="shared" si="1"/>
        <v>205170</v>
      </c>
      <c r="G41" s="8">
        <f t="shared" si="1"/>
        <v>142374.85</v>
      </c>
      <c r="H41" s="43">
        <f t="shared" si="0"/>
        <v>69.39360042891262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205170</v>
      </c>
      <c r="G42" s="7">
        <v>142374.85</v>
      </c>
      <c r="H42" s="43">
        <f t="shared" si="0"/>
        <v>69.39360042891262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80000</v>
      </c>
      <c r="G43" s="12">
        <f>G44+G47</f>
        <v>19209.41</v>
      </c>
      <c r="H43" s="42">
        <f t="shared" si="0"/>
        <v>24.0117625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60790.59</v>
      </c>
      <c r="G44" s="14">
        <f>G45</f>
        <v>0</v>
      </c>
      <c r="H44" s="43">
        <f t="shared" si="0"/>
        <v>0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60790.59</v>
      </c>
      <c r="G45" s="13">
        <f>G46</f>
        <v>0</v>
      </c>
      <c r="H45" s="43">
        <f t="shared" si="0"/>
        <v>0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60790.59</v>
      </c>
      <c r="G46" s="20">
        <v>0</v>
      </c>
      <c r="H46" s="43">
        <f t="shared" si="0"/>
        <v>0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19209.41</v>
      </c>
      <c r="G47" s="13">
        <f>G48</f>
        <v>19209.41</v>
      </c>
      <c r="H47" s="43">
        <f t="shared" si="0"/>
        <v>100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19209.41</v>
      </c>
      <c r="G48" s="13">
        <f>G49</f>
        <v>19209.41</v>
      </c>
      <c r="H48" s="43">
        <f t="shared" si="0"/>
        <v>100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19209.41</v>
      </c>
      <c r="G49" s="20">
        <v>19209.41</v>
      </c>
      <c r="H49" s="43">
        <f t="shared" si="0"/>
        <v>100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9660843.3100000005</v>
      </c>
      <c r="G50" s="12">
        <f>G51</f>
        <v>4499292.290000001</v>
      </c>
      <c r="H50" s="42">
        <f t="shared" si="0"/>
        <v>46.572459004099102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F52+F56+F58+F60+F62+F64+F54</f>
        <v>9660843.3100000005</v>
      </c>
      <c r="G51" s="14">
        <f>G52+G56+G58+G60+G62+G64+G54</f>
        <v>4499292.290000001</v>
      </c>
      <c r="H51" s="43">
        <f t="shared" si="0"/>
        <v>46.572459004099102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3566016.85</v>
      </c>
      <c r="G52" s="20">
        <f>G53</f>
        <v>1911599</v>
      </c>
      <c r="H52" s="43">
        <f t="shared" si="0"/>
        <v>53.606000207205973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3566016.85</v>
      </c>
      <c r="G53" s="20">
        <v>1911599</v>
      </c>
      <c r="H53" s="43">
        <f t="shared" si="0"/>
        <v>53.606000207205973</v>
      </c>
    </row>
    <row r="54" spans="1:8" ht="25.5" x14ac:dyDescent="0.2">
      <c r="A54" s="1" t="s">
        <v>120</v>
      </c>
      <c r="B54" s="29"/>
      <c r="C54" s="30"/>
      <c r="D54" s="22" t="s">
        <v>142</v>
      </c>
      <c r="E54" s="6"/>
      <c r="F54" s="13">
        <f>F55</f>
        <v>156906.46</v>
      </c>
      <c r="G54" s="13">
        <f>G55</f>
        <v>89781.57</v>
      </c>
      <c r="H54" s="43">
        <f>G54/F54*100</f>
        <v>57.219804716772025</v>
      </c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v>156906.46</v>
      </c>
      <c r="G55" s="20">
        <v>89781.57</v>
      </c>
      <c r="H55" s="43">
        <f>G55/F55*100</f>
        <v>57.219804716772025</v>
      </c>
    </row>
    <row r="56" spans="1:8" ht="25.5" x14ac:dyDescent="0.2">
      <c r="A56" s="1" t="s">
        <v>76</v>
      </c>
      <c r="B56" s="29"/>
      <c r="C56" s="30"/>
      <c r="D56" s="2" t="s">
        <v>78</v>
      </c>
      <c r="E56" s="3"/>
      <c r="F56" s="13">
        <f>F57</f>
        <v>2066625</v>
      </c>
      <c r="G56" s="13">
        <f>G57</f>
        <v>792061.95</v>
      </c>
      <c r="H56" s="43">
        <f t="shared" si="0"/>
        <v>38.326350934494648</v>
      </c>
    </row>
    <row r="57" spans="1:8" ht="25.5" x14ac:dyDescent="0.2">
      <c r="A57" s="5" t="s">
        <v>58</v>
      </c>
      <c r="B57" s="29"/>
      <c r="C57" s="30"/>
      <c r="D57" s="22"/>
      <c r="E57" s="6">
        <v>200</v>
      </c>
      <c r="F57" s="20">
        <v>2066625</v>
      </c>
      <c r="G57" s="20">
        <v>792061.95</v>
      </c>
      <c r="H57" s="43">
        <f t="shared" si="0"/>
        <v>38.326350934494648</v>
      </c>
    </row>
    <row r="58" spans="1:8" hidden="1" x14ac:dyDescent="0.2">
      <c r="A58" s="5" t="s">
        <v>101</v>
      </c>
      <c r="B58" s="29"/>
      <c r="C58" s="30"/>
      <c r="D58" s="22" t="s">
        <v>119</v>
      </c>
      <c r="E58" s="2"/>
      <c r="F58" s="20">
        <f>F59</f>
        <v>0</v>
      </c>
      <c r="G58" s="20">
        <f>G59</f>
        <v>0</v>
      </c>
      <c r="H58" s="42" t="e">
        <f t="shared" si="0"/>
        <v>#DIV/0!</v>
      </c>
    </row>
    <row r="59" spans="1:8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20"/>
      <c r="H59" s="42" t="e">
        <f t="shared" si="0"/>
        <v>#DIV/0!</v>
      </c>
    </row>
    <row r="60" spans="1:8" ht="25.5" hidden="1" x14ac:dyDescent="0.2">
      <c r="A60" s="1" t="s">
        <v>120</v>
      </c>
      <c r="B60" s="29"/>
      <c r="C60" s="30"/>
      <c r="D60" s="29" t="s">
        <v>121</v>
      </c>
      <c r="E60" s="2"/>
      <c r="F60" s="20">
        <f>F61</f>
        <v>0</v>
      </c>
      <c r="G60" s="20">
        <f>G61</f>
        <v>0</v>
      </c>
      <c r="H60" s="42" t="e">
        <f t="shared" si="0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2" t="e">
        <f t="shared" si="0"/>
        <v>#DIV/0!</v>
      </c>
    </row>
    <row r="62" spans="1:8" ht="25.5" hidden="1" x14ac:dyDescent="0.2">
      <c r="A62" s="1" t="s">
        <v>110</v>
      </c>
      <c r="B62" s="29"/>
      <c r="C62" s="30"/>
      <c r="D62" s="29" t="s">
        <v>111</v>
      </c>
      <c r="E62" s="2"/>
      <c r="F62" s="20">
        <f>F63</f>
        <v>0</v>
      </c>
      <c r="G62" s="20">
        <f>G63</f>
        <v>0</v>
      </c>
      <c r="H62" s="42" t="e">
        <f t="shared" si="0"/>
        <v>#DIV/0!</v>
      </c>
    </row>
    <row r="63" spans="1:8" ht="25.5" hidden="1" x14ac:dyDescent="0.2">
      <c r="A63" s="5" t="s">
        <v>58</v>
      </c>
      <c r="B63" s="29"/>
      <c r="C63" s="30"/>
      <c r="D63" s="22"/>
      <c r="E63" s="2">
        <v>200</v>
      </c>
      <c r="F63" s="20"/>
      <c r="G63" s="20"/>
      <c r="H63" s="42" t="e">
        <f t="shared" si="0"/>
        <v>#DIV/0!</v>
      </c>
    </row>
    <row r="64" spans="1:8" x14ac:dyDescent="0.2">
      <c r="A64" s="1" t="s">
        <v>101</v>
      </c>
      <c r="B64" s="29"/>
      <c r="C64" s="30"/>
      <c r="D64" s="22" t="s">
        <v>129</v>
      </c>
      <c r="E64" s="2"/>
      <c r="F64" s="20">
        <f>F65</f>
        <v>3871295</v>
      </c>
      <c r="G64" s="20">
        <f>G65</f>
        <v>1705849.77</v>
      </c>
      <c r="H64" s="42">
        <f>G64/F64*100</f>
        <v>44.064060475887267</v>
      </c>
    </row>
    <row r="65" spans="1:8" ht="25.5" x14ac:dyDescent="0.2">
      <c r="A65" s="5" t="s">
        <v>58</v>
      </c>
      <c r="B65" s="29"/>
      <c r="C65" s="30"/>
      <c r="D65" s="22"/>
      <c r="E65" s="6">
        <v>200</v>
      </c>
      <c r="F65" s="20">
        <v>3871295</v>
      </c>
      <c r="G65" s="20">
        <v>1705849.77</v>
      </c>
      <c r="H65" s="42">
        <f>G65/F65*100</f>
        <v>44.064060475887267</v>
      </c>
    </row>
    <row r="66" spans="1:8" x14ac:dyDescent="0.2">
      <c r="A66" s="27" t="s">
        <v>14</v>
      </c>
      <c r="B66" s="27"/>
      <c r="C66" s="28" t="s">
        <v>40</v>
      </c>
      <c r="D66" s="28"/>
      <c r="E66" s="27"/>
      <c r="F66" s="12">
        <f>F67+F70+F74+F85</f>
        <v>8158736.4800000004</v>
      </c>
      <c r="G66" s="12">
        <f>G67+G70+G74+G85</f>
        <v>3365673.01</v>
      </c>
      <c r="H66" s="42">
        <f t="shared" si="0"/>
        <v>41.252380417610937</v>
      </c>
    </row>
    <row r="67" spans="1:8" x14ac:dyDescent="0.2">
      <c r="A67" s="29" t="s">
        <v>47</v>
      </c>
      <c r="B67" s="29"/>
      <c r="C67" s="30" t="s">
        <v>46</v>
      </c>
      <c r="D67" s="28"/>
      <c r="E67" s="29"/>
      <c r="F67" s="14">
        <f>F68</f>
        <v>210000</v>
      </c>
      <c r="G67" s="14">
        <f>G68</f>
        <v>126850.46</v>
      </c>
      <c r="H67" s="43">
        <f t="shared" si="0"/>
        <v>60.40498095238096</v>
      </c>
    </row>
    <row r="68" spans="1:8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210000</v>
      </c>
      <c r="G68" s="13">
        <f>G69</f>
        <v>126850.46</v>
      </c>
      <c r="H68" s="43">
        <f t="shared" si="0"/>
        <v>60.40498095238096</v>
      </c>
    </row>
    <row r="69" spans="1:8" ht="25.5" x14ac:dyDescent="0.2">
      <c r="A69" s="5" t="s">
        <v>58</v>
      </c>
      <c r="B69" s="29"/>
      <c r="C69" s="28"/>
      <c r="D69" s="2"/>
      <c r="E69" s="6">
        <v>200</v>
      </c>
      <c r="F69" s="20">
        <v>210000</v>
      </c>
      <c r="G69" s="20">
        <v>126850.46</v>
      </c>
      <c r="H69" s="43">
        <f t="shared" si="0"/>
        <v>60.40498095238096</v>
      </c>
    </row>
    <row r="70" spans="1:8" x14ac:dyDescent="0.2">
      <c r="A70" s="29" t="s">
        <v>15</v>
      </c>
      <c r="B70" s="29"/>
      <c r="C70" s="30" t="s">
        <v>41</v>
      </c>
      <c r="D70" s="30"/>
      <c r="E70" s="29"/>
      <c r="F70" s="14">
        <f>F71</f>
        <v>392965.9</v>
      </c>
      <c r="G70" s="14">
        <f>G71</f>
        <v>146745</v>
      </c>
      <c r="H70" s="43">
        <f t="shared" si="0"/>
        <v>37.342934844982729</v>
      </c>
    </row>
    <row r="71" spans="1:8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392965.9</v>
      </c>
      <c r="G71" s="13">
        <f>G72+G73</f>
        <v>146745</v>
      </c>
      <c r="H71" s="43">
        <f t="shared" si="0"/>
        <v>37.342934844982729</v>
      </c>
    </row>
    <row r="72" spans="1:8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376631</v>
      </c>
      <c r="G72" s="20">
        <v>146745</v>
      </c>
      <c r="H72" s="43">
        <f t="shared" si="0"/>
        <v>38.962538930677511</v>
      </c>
    </row>
    <row r="73" spans="1:8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16334.9</v>
      </c>
      <c r="G73" s="20"/>
      <c r="H73" s="43">
        <f t="shared" si="0"/>
        <v>0</v>
      </c>
    </row>
    <row r="74" spans="1:8" x14ac:dyDescent="0.2">
      <c r="A74" s="29" t="s">
        <v>16</v>
      </c>
      <c r="B74" s="29"/>
      <c r="C74" s="30" t="s">
        <v>42</v>
      </c>
      <c r="D74" s="30"/>
      <c r="E74" s="29"/>
      <c r="F74" s="14">
        <f>F75+F79+F81+F83+F87+F89+F91+F93+F95</f>
        <v>5922323.5800000001</v>
      </c>
      <c r="G74" s="14">
        <f>G75+G77+G81+G83+G87+G89+G91+G93+G95</f>
        <v>3092077.55</v>
      </c>
      <c r="H74" s="43">
        <f t="shared" si="0"/>
        <v>52.210547232544158</v>
      </c>
    </row>
    <row r="75" spans="1:8" ht="25.5" x14ac:dyDescent="0.2">
      <c r="A75" s="1" t="s">
        <v>83</v>
      </c>
      <c r="B75" s="29"/>
      <c r="C75" s="30"/>
      <c r="D75" s="2" t="s">
        <v>87</v>
      </c>
      <c r="E75" s="2"/>
      <c r="F75" s="13">
        <f>F76</f>
        <v>3742019.37</v>
      </c>
      <c r="G75" s="13">
        <f>G76</f>
        <v>1735933.95</v>
      </c>
      <c r="H75" s="43">
        <f t="shared" si="0"/>
        <v>46.39029834845563</v>
      </c>
    </row>
    <row r="76" spans="1:8" ht="25.5" x14ac:dyDescent="0.2">
      <c r="A76" s="5" t="s">
        <v>58</v>
      </c>
      <c r="B76" s="29"/>
      <c r="C76" s="30"/>
      <c r="D76" s="2"/>
      <c r="E76" s="6">
        <v>200</v>
      </c>
      <c r="F76" s="20">
        <v>3742019.37</v>
      </c>
      <c r="G76" s="20">
        <v>1735933.95</v>
      </c>
      <c r="H76" s="43">
        <f t="shared" si="0"/>
        <v>46.39029834845563</v>
      </c>
    </row>
    <row r="77" spans="1:8" ht="22.5" hidden="1" customHeight="1" x14ac:dyDescent="0.2">
      <c r="A77" s="1" t="s">
        <v>83</v>
      </c>
      <c r="B77" s="22"/>
      <c r="C77" s="30"/>
      <c r="D77" s="22" t="s">
        <v>112</v>
      </c>
      <c r="E77" s="2"/>
      <c r="F77" s="13">
        <f>F78</f>
        <v>0</v>
      </c>
      <c r="G77" s="13">
        <f>G78</f>
        <v>0</v>
      </c>
      <c r="H77" s="43" t="e">
        <f t="shared" si="0"/>
        <v>#DIV/0!</v>
      </c>
    </row>
    <row r="78" spans="1:8" ht="25.5" hidden="1" x14ac:dyDescent="0.2">
      <c r="A78" s="5" t="s">
        <v>58</v>
      </c>
      <c r="B78" s="29"/>
      <c r="C78" s="30"/>
      <c r="D78" s="2"/>
      <c r="E78" s="6">
        <v>200</v>
      </c>
      <c r="F78" s="13"/>
      <c r="G78" s="13"/>
      <c r="H78" s="43" t="e">
        <f t="shared" si="0"/>
        <v>#DIV/0!</v>
      </c>
    </row>
    <row r="79" spans="1:8" ht="38.25" x14ac:dyDescent="0.2">
      <c r="A79" s="1" t="s">
        <v>143</v>
      </c>
      <c r="B79" s="29"/>
      <c r="C79" s="30" t="s">
        <v>42</v>
      </c>
      <c r="D79" s="2" t="s">
        <v>144</v>
      </c>
      <c r="E79" s="6"/>
      <c r="F79" s="13">
        <f>F80</f>
        <v>225754</v>
      </c>
      <c r="G79" s="13">
        <f>G80</f>
        <v>0</v>
      </c>
      <c r="H79" s="43">
        <f>G79/F79*100</f>
        <v>0</v>
      </c>
    </row>
    <row r="80" spans="1:8" ht="25.5" x14ac:dyDescent="0.2">
      <c r="A80" s="5" t="s">
        <v>58</v>
      </c>
      <c r="B80" s="29"/>
      <c r="C80" s="30"/>
      <c r="D80" s="2"/>
      <c r="E80" s="6">
        <v>200</v>
      </c>
      <c r="F80" s="20">
        <v>225754</v>
      </c>
      <c r="G80" s="20">
        <v>0</v>
      </c>
      <c r="H80" s="43">
        <f>G80/F80*100</f>
        <v>0</v>
      </c>
    </row>
    <row r="81" spans="1:9" ht="41.25" customHeight="1" x14ac:dyDescent="0.2">
      <c r="A81" s="1" t="s">
        <v>134</v>
      </c>
      <c r="B81" s="29"/>
      <c r="C81" s="30" t="s">
        <v>42</v>
      </c>
      <c r="D81" s="2" t="s">
        <v>135</v>
      </c>
      <c r="E81" s="6"/>
      <c r="F81" s="13">
        <f>F82</f>
        <v>385077.96</v>
      </c>
      <c r="G81" s="13">
        <f>G82</f>
        <v>297016.2</v>
      </c>
      <c r="H81" s="43">
        <f t="shared" ref="H81:H86" si="2">G81/F81*100</f>
        <v>77.131446318039082</v>
      </c>
    </row>
    <row r="82" spans="1:9" ht="29.25" customHeight="1" x14ac:dyDescent="0.2">
      <c r="A82" s="5" t="s">
        <v>58</v>
      </c>
      <c r="B82" s="29"/>
      <c r="C82" s="30"/>
      <c r="D82" s="2"/>
      <c r="E82" s="6">
        <v>200</v>
      </c>
      <c r="F82" s="20">
        <v>385077.96</v>
      </c>
      <c r="G82" s="20">
        <v>297016.2</v>
      </c>
      <c r="H82" s="43">
        <f t="shared" si="2"/>
        <v>77.131446318039082</v>
      </c>
    </row>
    <row r="83" spans="1:9" ht="40.5" customHeight="1" x14ac:dyDescent="0.2">
      <c r="A83" s="1" t="s">
        <v>132</v>
      </c>
      <c r="C83" s="30" t="s">
        <v>42</v>
      </c>
      <c r="D83" s="2" t="s">
        <v>136</v>
      </c>
      <c r="E83" s="6"/>
      <c r="F83" s="13">
        <f>F84</f>
        <v>898515.24</v>
      </c>
      <c r="G83" s="13">
        <f>G84</f>
        <v>693037.8</v>
      </c>
      <c r="H83" s="43">
        <f t="shared" si="2"/>
        <v>77.131446318039082</v>
      </c>
    </row>
    <row r="84" spans="1:9" ht="34.5" customHeight="1" x14ac:dyDescent="0.2">
      <c r="A84" s="5" t="s">
        <v>58</v>
      </c>
      <c r="C84" s="30"/>
      <c r="D84" s="2"/>
      <c r="E84" s="6">
        <v>200</v>
      </c>
      <c r="F84" s="20">
        <v>898515.24</v>
      </c>
      <c r="G84" s="20">
        <v>693037.8</v>
      </c>
      <c r="H84" s="43">
        <f t="shared" si="2"/>
        <v>77.131446318039082</v>
      </c>
    </row>
    <row r="85" spans="1:9" ht="40.5" customHeight="1" x14ac:dyDescent="0.2">
      <c r="A85" s="1" t="s">
        <v>132</v>
      </c>
      <c r="C85" s="30" t="s">
        <v>41</v>
      </c>
      <c r="D85" s="2" t="s">
        <v>133</v>
      </c>
      <c r="E85" s="6"/>
      <c r="F85" s="13">
        <f>F86</f>
        <v>1633447</v>
      </c>
      <c r="G85" s="13">
        <f>G86</f>
        <v>0</v>
      </c>
      <c r="H85" s="43">
        <f t="shared" si="2"/>
        <v>0</v>
      </c>
    </row>
    <row r="86" spans="1:9" ht="25.5" x14ac:dyDescent="0.2">
      <c r="A86" s="5" t="s">
        <v>58</v>
      </c>
      <c r="B86" s="29"/>
      <c r="C86" s="30"/>
      <c r="D86" s="2"/>
      <c r="E86" s="6">
        <v>200</v>
      </c>
      <c r="F86" s="20">
        <v>1633447</v>
      </c>
      <c r="G86" s="20">
        <v>0</v>
      </c>
      <c r="H86" s="43">
        <f t="shared" si="2"/>
        <v>0</v>
      </c>
    </row>
    <row r="87" spans="1:9" ht="25.5" x14ac:dyDescent="0.2">
      <c r="A87" s="1" t="s">
        <v>84</v>
      </c>
      <c r="B87" s="29"/>
      <c r="C87" s="30"/>
      <c r="D87" s="2" t="s">
        <v>88</v>
      </c>
      <c r="E87" s="24"/>
      <c r="F87" s="13">
        <f>F88</f>
        <v>145000</v>
      </c>
      <c r="G87" s="13">
        <f>G88</f>
        <v>87913.8</v>
      </c>
      <c r="H87" s="43">
        <f t="shared" ref="H87:H132" si="3">G87/F87*100</f>
        <v>60.630206896551734</v>
      </c>
    </row>
    <row r="88" spans="1:9" ht="25.5" x14ac:dyDescent="0.2">
      <c r="A88" s="23" t="s">
        <v>58</v>
      </c>
      <c r="B88" s="29"/>
      <c r="C88" s="30"/>
      <c r="D88" s="2"/>
      <c r="E88" s="6">
        <v>200</v>
      </c>
      <c r="F88" s="20">
        <v>145000</v>
      </c>
      <c r="G88" s="20">
        <v>87913.8</v>
      </c>
      <c r="H88" s="43">
        <f t="shared" si="3"/>
        <v>60.630206896551734</v>
      </c>
      <c r="I88" s="15" t="s">
        <v>102</v>
      </c>
    </row>
    <row r="89" spans="1:9" ht="25.5" x14ac:dyDescent="0.2">
      <c r="A89" s="1" t="s">
        <v>85</v>
      </c>
      <c r="B89" s="29"/>
      <c r="C89" s="30"/>
      <c r="D89" s="2" t="s">
        <v>89</v>
      </c>
      <c r="E89" s="2"/>
      <c r="F89" s="13">
        <f>F90</f>
        <v>100000</v>
      </c>
      <c r="G89" s="13">
        <f>G90</f>
        <v>49904</v>
      </c>
      <c r="H89" s="43">
        <f t="shared" si="3"/>
        <v>49.903999999999996</v>
      </c>
    </row>
    <row r="90" spans="1:9" ht="25.5" x14ac:dyDescent="0.2">
      <c r="A90" s="5" t="s">
        <v>58</v>
      </c>
      <c r="B90" s="29"/>
      <c r="C90" s="30"/>
      <c r="D90" s="2"/>
      <c r="E90" s="6">
        <v>200</v>
      </c>
      <c r="F90" s="20">
        <v>100000</v>
      </c>
      <c r="G90" s="20">
        <v>49904</v>
      </c>
      <c r="H90" s="43">
        <f t="shared" si="3"/>
        <v>49.903999999999996</v>
      </c>
    </row>
    <row r="91" spans="1:9" ht="25.5" x14ac:dyDescent="0.2">
      <c r="A91" s="1" t="s">
        <v>86</v>
      </c>
      <c r="B91" s="29"/>
      <c r="C91" s="30"/>
      <c r="D91" s="22" t="s">
        <v>90</v>
      </c>
      <c r="E91" s="3"/>
      <c r="F91" s="13">
        <f>F92</f>
        <v>425957.01</v>
      </c>
      <c r="G91" s="13">
        <f>G92</f>
        <v>228271.8</v>
      </c>
      <c r="H91" s="43">
        <f t="shared" si="3"/>
        <v>53.590337672808808</v>
      </c>
    </row>
    <row r="92" spans="1:9" ht="25.5" x14ac:dyDescent="0.2">
      <c r="A92" s="23" t="s">
        <v>58</v>
      </c>
      <c r="B92" s="29"/>
      <c r="C92" s="30"/>
      <c r="D92" s="22"/>
      <c r="E92" s="6">
        <v>200</v>
      </c>
      <c r="F92" s="20">
        <v>425957.01</v>
      </c>
      <c r="G92" s="20">
        <v>228271.8</v>
      </c>
      <c r="H92" s="43">
        <f t="shared" si="3"/>
        <v>53.590337672808808</v>
      </c>
    </row>
    <row r="93" spans="1:9" x14ac:dyDescent="0.2">
      <c r="A93" s="23"/>
      <c r="B93" s="29"/>
      <c r="C93" s="30"/>
      <c r="D93" s="22"/>
      <c r="E93" s="6"/>
      <c r="F93" s="13"/>
      <c r="G93" s="13"/>
      <c r="H93" s="43"/>
    </row>
    <row r="94" spans="1:9" x14ac:dyDescent="0.2">
      <c r="A94" s="23"/>
      <c r="B94" s="29"/>
      <c r="C94" s="30"/>
      <c r="D94" s="22"/>
      <c r="E94" s="6"/>
      <c r="F94" s="20"/>
      <c r="G94" s="20"/>
      <c r="H94" s="43"/>
    </row>
    <row r="95" spans="1:9" x14ac:dyDescent="0.2">
      <c r="A95" s="23"/>
      <c r="B95" s="29"/>
      <c r="C95" s="30"/>
      <c r="D95" s="22"/>
      <c r="E95" s="6"/>
      <c r="F95" s="13"/>
      <c r="G95" s="13"/>
      <c r="H95" s="43"/>
    </row>
    <row r="96" spans="1:9" x14ac:dyDescent="0.2">
      <c r="A96" s="23"/>
      <c r="B96" s="29"/>
      <c r="C96" s="30"/>
      <c r="D96" s="22"/>
      <c r="E96" s="6"/>
      <c r="F96" s="20"/>
      <c r="G96" s="20"/>
      <c r="H96" s="43"/>
    </row>
    <row r="97" spans="1:8" x14ac:dyDescent="0.2">
      <c r="A97" s="27" t="s">
        <v>17</v>
      </c>
      <c r="B97" s="27"/>
      <c r="C97" s="28" t="s">
        <v>26</v>
      </c>
      <c r="D97" s="28"/>
      <c r="E97" s="27"/>
      <c r="F97" s="12">
        <f t="shared" ref="F97:G99" si="4">F98</f>
        <v>137650</v>
      </c>
      <c r="G97" s="12">
        <f t="shared" si="4"/>
        <v>68826</v>
      </c>
      <c r="H97" s="42">
        <f t="shared" si="3"/>
        <v>50.000726480203419</v>
      </c>
    </row>
    <row r="98" spans="1:8" x14ac:dyDescent="0.2">
      <c r="A98" s="29" t="s">
        <v>18</v>
      </c>
      <c r="B98" s="29"/>
      <c r="C98" s="30" t="s">
        <v>43</v>
      </c>
      <c r="D98" s="30"/>
      <c r="E98" s="29"/>
      <c r="F98" s="14">
        <f t="shared" si="4"/>
        <v>137650</v>
      </c>
      <c r="G98" s="14">
        <f t="shared" si="4"/>
        <v>68826</v>
      </c>
      <c r="H98" s="42">
        <f t="shared" si="3"/>
        <v>50.000726480203419</v>
      </c>
    </row>
    <row r="99" spans="1:8" ht="25.5" x14ac:dyDescent="0.2">
      <c r="A99" s="1" t="s">
        <v>91</v>
      </c>
      <c r="B99" s="29"/>
      <c r="C99" s="30"/>
      <c r="D99" s="22" t="s">
        <v>92</v>
      </c>
      <c r="E99" s="2"/>
      <c r="F99" s="13">
        <f t="shared" si="4"/>
        <v>137650</v>
      </c>
      <c r="G99" s="13">
        <f t="shared" si="4"/>
        <v>68826</v>
      </c>
      <c r="H99" s="42">
        <f t="shared" si="3"/>
        <v>50.000726480203419</v>
      </c>
    </row>
    <row r="100" spans="1:8" x14ac:dyDescent="0.2">
      <c r="A100" s="5" t="s">
        <v>62</v>
      </c>
      <c r="B100" s="29"/>
      <c r="C100" s="30"/>
      <c r="D100" s="22"/>
      <c r="E100" s="9">
        <v>500</v>
      </c>
      <c r="F100" s="25">
        <v>137650</v>
      </c>
      <c r="G100" s="25">
        <v>68826</v>
      </c>
      <c r="H100" s="42">
        <f t="shared" si="3"/>
        <v>50.000726480203419</v>
      </c>
    </row>
    <row r="101" spans="1:8" x14ac:dyDescent="0.2">
      <c r="A101" s="27" t="s">
        <v>19</v>
      </c>
      <c r="B101" s="27"/>
      <c r="C101" s="28" t="s">
        <v>44</v>
      </c>
      <c r="D101" s="28"/>
      <c r="E101" s="27"/>
      <c r="F101" s="12">
        <f>F102</f>
        <v>479260</v>
      </c>
      <c r="G101" s="12">
        <f>G102</f>
        <v>231753.4</v>
      </c>
      <c r="H101" s="42">
        <f t="shared" si="3"/>
        <v>48.356507949755873</v>
      </c>
    </row>
    <row r="102" spans="1:8" x14ac:dyDescent="0.2">
      <c r="A102" s="29" t="s">
        <v>20</v>
      </c>
      <c r="B102" s="29"/>
      <c r="C102" s="30" t="s">
        <v>45</v>
      </c>
      <c r="D102" s="30"/>
      <c r="E102" s="29"/>
      <c r="F102" s="14">
        <f>F103+F105+F107</f>
        <v>479260</v>
      </c>
      <c r="G102" s="14">
        <f>G103+G105+G107</f>
        <v>231753.4</v>
      </c>
      <c r="H102" s="42">
        <f t="shared" si="3"/>
        <v>48.356507949755873</v>
      </c>
    </row>
    <row r="103" spans="1:8" ht="38.25" x14ac:dyDescent="0.2">
      <c r="A103" s="1" t="s">
        <v>93</v>
      </c>
      <c r="B103" s="29"/>
      <c r="C103" s="30"/>
      <c r="D103" s="22" t="s">
        <v>95</v>
      </c>
      <c r="E103" s="2"/>
      <c r="F103" s="13">
        <f>F104</f>
        <v>88744</v>
      </c>
      <c r="G103" s="13">
        <f>G104</f>
        <v>44370</v>
      </c>
      <c r="H103" s="42">
        <f t="shared" si="3"/>
        <v>49.997746326512214</v>
      </c>
    </row>
    <row r="104" spans="1:8" x14ac:dyDescent="0.2">
      <c r="A104" s="5" t="s">
        <v>62</v>
      </c>
      <c r="B104" s="29"/>
      <c r="C104" s="30"/>
      <c r="D104" s="22"/>
      <c r="E104" s="9">
        <v>500</v>
      </c>
      <c r="F104" s="20">
        <v>88744</v>
      </c>
      <c r="G104" s="20">
        <v>44370</v>
      </c>
      <c r="H104" s="42">
        <f t="shared" si="3"/>
        <v>49.997746326512214</v>
      </c>
    </row>
    <row r="105" spans="1:8" ht="25.5" x14ac:dyDescent="0.2">
      <c r="A105" s="1" t="s">
        <v>94</v>
      </c>
      <c r="B105" s="29"/>
      <c r="C105" s="30"/>
      <c r="D105" s="22" t="s">
        <v>96</v>
      </c>
      <c r="E105" s="2"/>
      <c r="F105" s="13">
        <f>F106</f>
        <v>240516</v>
      </c>
      <c r="G105" s="13">
        <f>G106</f>
        <v>120258</v>
      </c>
      <c r="H105" s="42">
        <f t="shared" si="3"/>
        <v>50</v>
      </c>
    </row>
    <row r="106" spans="1:8" x14ac:dyDescent="0.2">
      <c r="A106" s="5" t="s">
        <v>62</v>
      </c>
      <c r="B106" s="29"/>
      <c r="C106" s="30"/>
      <c r="D106" s="22"/>
      <c r="E106" s="9">
        <v>500</v>
      </c>
      <c r="F106" s="20">
        <v>240516</v>
      </c>
      <c r="G106" s="20">
        <v>120258</v>
      </c>
      <c r="H106" s="42">
        <f t="shared" si="3"/>
        <v>50</v>
      </c>
    </row>
    <row r="107" spans="1:8" ht="25.5" x14ac:dyDescent="0.2">
      <c r="A107" s="1" t="s">
        <v>117</v>
      </c>
      <c r="B107" s="22"/>
      <c r="C107" s="30"/>
      <c r="D107" s="22" t="s">
        <v>118</v>
      </c>
      <c r="E107" s="2"/>
      <c r="F107" s="13">
        <f>F108</f>
        <v>150000</v>
      </c>
      <c r="G107" s="13">
        <f>G108</f>
        <v>67125.399999999994</v>
      </c>
      <c r="H107" s="42">
        <f t="shared" si="3"/>
        <v>44.750266666666661</v>
      </c>
    </row>
    <row r="108" spans="1:8" ht="25.5" x14ac:dyDescent="0.2">
      <c r="A108" s="5" t="s">
        <v>58</v>
      </c>
      <c r="B108" s="29"/>
      <c r="C108" s="30"/>
      <c r="D108" s="26"/>
      <c r="E108" s="6">
        <v>200</v>
      </c>
      <c r="F108" s="20">
        <v>150000</v>
      </c>
      <c r="G108" s="20">
        <v>67125.399999999994</v>
      </c>
      <c r="H108" s="42">
        <f t="shared" si="3"/>
        <v>44.750266666666661</v>
      </c>
    </row>
    <row r="109" spans="1:8" x14ac:dyDescent="0.2">
      <c r="A109" s="27" t="s">
        <v>21</v>
      </c>
      <c r="B109" s="27"/>
      <c r="C109" s="28">
        <v>1000</v>
      </c>
      <c r="D109" s="28"/>
      <c r="E109" s="27"/>
      <c r="F109" s="12">
        <f>F110+F113</f>
        <v>557521.46</v>
      </c>
      <c r="G109" s="12">
        <f>G110+G113</f>
        <v>537807.04</v>
      </c>
      <c r="H109" s="42">
        <f t="shared" si="3"/>
        <v>96.463917281318658</v>
      </c>
    </row>
    <row r="110" spans="1:8" ht="18.75" customHeight="1" x14ac:dyDescent="0.2">
      <c r="A110" s="29" t="s">
        <v>49</v>
      </c>
      <c r="B110" s="29"/>
      <c r="C110" s="28" t="s">
        <v>48</v>
      </c>
      <c r="D110" s="28"/>
      <c r="E110" s="29"/>
      <c r="F110" s="14">
        <f>F111</f>
        <v>35000</v>
      </c>
      <c r="G110" s="14">
        <f>G111</f>
        <v>15716.24</v>
      </c>
      <c r="H110" s="43">
        <f t="shared" si="3"/>
        <v>44.90354285714286</v>
      </c>
    </row>
    <row r="111" spans="1:8" ht="23.25" customHeight="1" x14ac:dyDescent="0.2">
      <c r="A111" s="1" t="s">
        <v>107</v>
      </c>
      <c r="B111" s="2"/>
      <c r="C111" s="28"/>
      <c r="D111" s="30" t="s">
        <v>108</v>
      </c>
      <c r="E111" s="29"/>
      <c r="F111" s="14">
        <f>F112</f>
        <v>35000</v>
      </c>
      <c r="G111" s="14">
        <f>G112</f>
        <v>15716.24</v>
      </c>
      <c r="H111" s="43">
        <f t="shared" si="3"/>
        <v>44.90354285714286</v>
      </c>
    </row>
    <row r="112" spans="1:8" ht="12" customHeight="1" x14ac:dyDescent="0.2">
      <c r="A112" s="29" t="s">
        <v>109</v>
      </c>
      <c r="B112" s="29"/>
      <c r="C112" s="28"/>
      <c r="D112" s="28"/>
      <c r="E112" s="29">
        <v>300</v>
      </c>
      <c r="F112" s="25">
        <v>35000</v>
      </c>
      <c r="G112" s="25">
        <v>15716.24</v>
      </c>
      <c r="H112" s="43">
        <f t="shared" si="3"/>
        <v>44.90354285714286</v>
      </c>
    </row>
    <row r="113" spans="1:8" x14ac:dyDescent="0.2">
      <c r="A113" s="29" t="s">
        <v>22</v>
      </c>
      <c r="B113" s="29"/>
      <c r="C113" s="30">
        <v>1003</v>
      </c>
      <c r="D113" s="30"/>
      <c r="E113" s="29"/>
      <c r="F113" s="14">
        <f>F114+F116+F118</f>
        <v>522521.46</v>
      </c>
      <c r="G113" s="14">
        <f>G114+G116+G118</f>
        <v>522090.8</v>
      </c>
      <c r="H113" s="43">
        <f t="shared" si="3"/>
        <v>99.917580418610925</v>
      </c>
    </row>
    <row r="114" spans="1:8" ht="28.5" customHeight="1" x14ac:dyDescent="0.2">
      <c r="A114" s="1"/>
      <c r="B114" s="29"/>
      <c r="C114" s="30"/>
      <c r="D114" s="22"/>
      <c r="E114" s="9"/>
      <c r="F114" s="20"/>
      <c r="G114" s="20"/>
      <c r="H114" s="43"/>
    </row>
    <row r="115" spans="1:8" x14ac:dyDescent="0.2">
      <c r="A115" s="29"/>
      <c r="B115" s="29"/>
      <c r="C115" s="30"/>
      <c r="D115" s="26"/>
      <c r="E115" s="9"/>
      <c r="F115" s="25"/>
      <c r="G115" s="25"/>
      <c r="H115" s="43"/>
    </row>
    <row r="116" spans="1:8" ht="25.5" x14ac:dyDescent="0.2">
      <c r="A116" s="1" t="s">
        <v>124</v>
      </c>
      <c r="B116" s="31"/>
      <c r="C116" s="31"/>
      <c r="D116" s="22" t="s">
        <v>130</v>
      </c>
      <c r="E116" s="9"/>
      <c r="F116" s="25">
        <f>F117</f>
        <v>487521.46</v>
      </c>
      <c r="G116" s="25">
        <f>G117</f>
        <v>487090.8</v>
      </c>
      <c r="H116" s="43">
        <f t="shared" si="3"/>
        <v>99.911663375802988</v>
      </c>
    </row>
    <row r="117" spans="1:8" x14ac:dyDescent="0.2">
      <c r="A117" s="29" t="s">
        <v>109</v>
      </c>
      <c r="B117" s="29"/>
      <c r="C117" s="30"/>
      <c r="D117" s="26"/>
      <c r="E117" s="9">
        <v>300</v>
      </c>
      <c r="F117" s="25">
        <v>487521.46</v>
      </c>
      <c r="G117" s="25">
        <v>487090.8</v>
      </c>
      <c r="H117" s="43">
        <f t="shared" si="3"/>
        <v>99.911663375802988</v>
      </c>
    </row>
    <row r="118" spans="1:8" x14ac:dyDescent="0.2">
      <c r="A118" s="1" t="s">
        <v>64</v>
      </c>
      <c r="B118" s="29"/>
      <c r="C118" s="30"/>
      <c r="D118" s="2" t="s">
        <v>65</v>
      </c>
      <c r="E118" s="9"/>
      <c r="F118" s="25">
        <f>F119</f>
        <v>35000</v>
      </c>
      <c r="G118" s="25">
        <f>G119</f>
        <v>35000</v>
      </c>
      <c r="H118" s="43">
        <f t="shared" si="3"/>
        <v>100</v>
      </c>
    </row>
    <row r="119" spans="1:8" x14ac:dyDescent="0.2">
      <c r="A119" s="29" t="s">
        <v>109</v>
      </c>
      <c r="B119" s="29"/>
      <c r="C119" s="30"/>
      <c r="D119" s="26"/>
      <c r="E119" s="9">
        <v>300</v>
      </c>
      <c r="F119" s="25">
        <v>35000</v>
      </c>
      <c r="G119" s="25">
        <v>35000</v>
      </c>
      <c r="H119" s="43">
        <f t="shared" si="3"/>
        <v>100</v>
      </c>
    </row>
    <row r="120" spans="1:8" x14ac:dyDescent="0.2">
      <c r="A120" s="27" t="s">
        <v>23</v>
      </c>
      <c r="B120" s="27"/>
      <c r="C120" s="28">
        <v>1100</v>
      </c>
      <c r="D120" s="28"/>
      <c r="E120" s="27"/>
      <c r="F120" s="12">
        <f>F121+F130+F128</f>
        <v>310716</v>
      </c>
      <c r="G120" s="12">
        <f>G121+G130+G128</f>
        <v>300284.84999999998</v>
      </c>
      <c r="H120" s="42">
        <f t="shared" si="3"/>
        <v>96.642866797976282</v>
      </c>
    </row>
    <row r="121" spans="1:8" x14ac:dyDescent="0.2">
      <c r="A121" s="29" t="s">
        <v>24</v>
      </c>
      <c r="B121" s="29"/>
      <c r="C121" s="30">
        <v>1102</v>
      </c>
      <c r="D121" s="30"/>
      <c r="E121" s="29"/>
      <c r="F121" s="25">
        <f>F122+F124+F126</f>
        <v>10373</v>
      </c>
      <c r="G121" s="25">
        <f>G122+G124+G126</f>
        <v>7871.25</v>
      </c>
      <c r="H121" s="43">
        <f t="shared" si="3"/>
        <v>75.882097753783867</v>
      </c>
    </row>
    <row r="122" spans="1:8" ht="51" x14ac:dyDescent="0.2">
      <c r="A122" s="1" t="s">
        <v>97</v>
      </c>
      <c r="B122" s="29"/>
      <c r="C122" s="30"/>
      <c r="D122" s="22" t="s">
        <v>98</v>
      </c>
      <c r="E122" s="9"/>
      <c r="F122" s="13">
        <f>F123</f>
        <v>10373</v>
      </c>
      <c r="G122" s="13">
        <f>G123</f>
        <v>7871.25</v>
      </c>
      <c r="H122" s="43">
        <f t="shared" si="3"/>
        <v>75.882097753783867</v>
      </c>
    </row>
    <row r="123" spans="1:8" ht="25.5" x14ac:dyDescent="0.2">
      <c r="A123" s="5" t="s">
        <v>58</v>
      </c>
      <c r="B123" s="29"/>
      <c r="C123" s="30"/>
      <c r="D123" s="26"/>
      <c r="E123" s="6">
        <v>200</v>
      </c>
      <c r="F123" s="20">
        <v>10373</v>
      </c>
      <c r="G123" s="20">
        <v>7871.25</v>
      </c>
      <c r="H123" s="43">
        <f t="shared" si="3"/>
        <v>75.882097753783867</v>
      </c>
    </row>
    <row r="124" spans="1:8" ht="38.25" hidden="1" x14ac:dyDescent="0.2">
      <c r="A124" s="1" t="s">
        <v>105</v>
      </c>
      <c r="B124" s="29"/>
      <c r="C124" s="30"/>
      <c r="D124" s="22" t="s">
        <v>106</v>
      </c>
      <c r="E124" s="6"/>
      <c r="F124" s="13">
        <f>F125</f>
        <v>0</v>
      </c>
      <c r="G124" s="13">
        <f>G125</f>
        <v>0</v>
      </c>
      <c r="H124" s="43" t="e">
        <f t="shared" si="3"/>
        <v>#DIV/0!</v>
      </c>
    </row>
    <row r="125" spans="1:8" hidden="1" x14ac:dyDescent="0.2">
      <c r="A125" s="1" t="s">
        <v>62</v>
      </c>
      <c r="B125" s="29"/>
      <c r="C125" s="30"/>
      <c r="D125" s="26"/>
      <c r="E125" s="6">
        <v>200</v>
      </c>
      <c r="F125" s="13"/>
      <c r="G125" s="13"/>
      <c r="H125" s="43" t="e">
        <f t="shared" si="3"/>
        <v>#DIV/0!</v>
      </c>
    </row>
    <row r="126" spans="1:8" ht="38.25" hidden="1" x14ac:dyDescent="0.2">
      <c r="A126" s="5" t="s">
        <v>103</v>
      </c>
      <c r="B126" s="29"/>
      <c r="C126" s="30"/>
      <c r="D126" s="22" t="s">
        <v>104</v>
      </c>
      <c r="E126" s="6"/>
      <c r="F126" s="13">
        <f>F127</f>
        <v>0</v>
      </c>
      <c r="G126" s="13">
        <f>G127</f>
        <v>0</v>
      </c>
      <c r="H126" s="43" t="e">
        <f t="shared" si="3"/>
        <v>#DIV/0!</v>
      </c>
    </row>
    <row r="127" spans="1:8" ht="25.5" hidden="1" x14ac:dyDescent="0.2">
      <c r="A127" s="5" t="s">
        <v>58</v>
      </c>
      <c r="B127" s="29"/>
      <c r="C127" s="30"/>
      <c r="D127" s="26"/>
      <c r="E127" s="6">
        <v>200</v>
      </c>
      <c r="F127" s="13"/>
      <c r="G127" s="13"/>
      <c r="H127" s="43" t="e">
        <f t="shared" si="3"/>
        <v>#DIV/0!</v>
      </c>
    </row>
    <row r="128" spans="1:8" ht="51" x14ac:dyDescent="0.2">
      <c r="A128" s="1" t="s">
        <v>138</v>
      </c>
      <c r="B128" s="29"/>
      <c r="C128" s="30"/>
      <c r="D128" s="22" t="s">
        <v>139</v>
      </c>
      <c r="E128" s="6"/>
      <c r="F128" s="13">
        <f>F129</f>
        <v>100343</v>
      </c>
      <c r="G128" s="13">
        <f>G129</f>
        <v>97696</v>
      </c>
      <c r="H128" s="43">
        <f>G128/F128*100</f>
        <v>97.362048174760574</v>
      </c>
    </row>
    <row r="129" spans="1:8" ht="25.5" x14ac:dyDescent="0.2">
      <c r="A129" s="5" t="s">
        <v>58</v>
      </c>
      <c r="B129" s="29"/>
      <c r="C129" s="30"/>
      <c r="D129" s="26"/>
      <c r="E129" s="6">
        <v>200</v>
      </c>
      <c r="F129" s="20">
        <v>100343</v>
      </c>
      <c r="G129" s="20">
        <v>97696</v>
      </c>
      <c r="H129" s="43">
        <f>G129/F129*100</f>
        <v>97.362048174760574</v>
      </c>
    </row>
    <row r="130" spans="1:8" ht="38.25" x14ac:dyDescent="0.2">
      <c r="A130" s="1" t="s">
        <v>137</v>
      </c>
      <c r="B130" s="29"/>
      <c r="C130" s="30"/>
      <c r="D130" s="22" t="s">
        <v>131</v>
      </c>
      <c r="E130" s="6"/>
      <c r="F130" s="13">
        <f>F131</f>
        <v>200000</v>
      </c>
      <c r="G130" s="13">
        <f>G131</f>
        <v>194717.6</v>
      </c>
      <c r="H130" s="43">
        <f>G130/F130*100</f>
        <v>97.358800000000002</v>
      </c>
    </row>
    <row r="131" spans="1:8" ht="25.5" x14ac:dyDescent="0.2">
      <c r="A131" s="5" t="s">
        <v>58</v>
      </c>
      <c r="B131" s="29"/>
      <c r="C131" s="30"/>
      <c r="D131" s="26"/>
      <c r="E131" s="6">
        <v>200</v>
      </c>
      <c r="F131" s="20">
        <v>200000</v>
      </c>
      <c r="G131" s="20">
        <v>194717.6</v>
      </c>
      <c r="H131" s="43">
        <f>G131/F131*100</f>
        <v>97.358800000000002</v>
      </c>
    </row>
    <row r="132" spans="1:8" x14ac:dyDescent="0.2">
      <c r="A132" s="27" t="s">
        <v>25</v>
      </c>
      <c r="B132" s="27"/>
      <c r="C132" s="28"/>
      <c r="D132" s="28"/>
      <c r="E132" s="27"/>
      <c r="F132" s="12">
        <f>F11+F39+F43+F50+F66+F97+F101+F109+F120</f>
        <v>27323097.250000004</v>
      </c>
      <c r="G132" s="12">
        <f>G11+G39+G43+G50+G66+G97+G101+G109+G120</f>
        <v>13976650.930000002</v>
      </c>
      <c r="H132" s="43">
        <f t="shared" si="3"/>
        <v>51.153245190751576</v>
      </c>
    </row>
    <row r="133" spans="1:8" x14ac:dyDescent="0.2">
      <c r="A133" s="35"/>
      <c r="B133" s="35"/>
      <c r="C133" s="35"/>
      <c r="D133" s="35"/>
      <c r="E133" s="35"/>
      <c r="F133" s="36"/>
    </row>
    <row r="134" spans="1:8" x14ac:dyDescent="0.2">
      <c r="A134" s="34"/>
      <c r="B134" s="34"/>
      <c r="C134" s="34"/>
      <c r="D134" s="34"/>
      <c r="E134" s="34"/>
      <c r="F134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55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2019-03-28T06:57:46Z</cp:lastPrinted>
  <dcterms:created xsi:type="dcterms:W3CDTF">2015-02-12T11:14:02Z</dcterms:created>
  <dcterms:modified xsi:type="dcterms:W3CDTF">2020-12-18T10:01:05Z</dcterms:modified>
</cp:coreProperties>
</file>