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00" windowWidth="19440" windowHeight="12345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'2016'!$A$1:$H$119</definedName>
  </definedNames>
  <calcPr calcId="144525"/>
</workbook>
</file>

<file path=xl/calcChain.xml><?xml version="1.0" encoding="utf-8"?>
<calcChain xmlns="http://schemas.openxmlformats.org/spreadsheetml/2006/main">
  <c r="G11" i="4" l="1"/>
  <c r="F11" i="4"/>
  <c r="F74" i="4"/>
  <c r="G84" i="4"/>
  <c r="F82" i="4"/>
  <c r="F58" i="4" l="1"/>
  <c r="G58" i="4"/>
  <c r="H23" i="4"/>
  <c r="G23" i="4"/>
  <c r="F23" i="4"/>
  <c r="H24" i="4"/>
  <c r="G56" i="4" l="1"/>
  <c r="H118" i="4"/>
  <c r="H116" i="4"/>
  <c r="H114" i="4"/>
  <c r="H110" i="4"/>
  <c r="H109" i="4"/>
  <c r="H108" i="4"/>
  <c r="H105" i="4"/>
  <c r="H101" i="4"/>
  <c r="H99" i="4"/>
  <c r="H97" i="4"/>
  <c r="H93" i="4"/>
  <c r="H89" i="4"/>
  <c r="H87" i="4"/>
  <c r="H85" i="4"/>
  <c r="H83" i="4"/>
  <c r="H81" i="4"/>
  <c r="H79" i="4"/>
  <c r="H77" i="4"/>
  <c r="H73" i="4"/>
  <c r="H72" i="4"/>
  <c r="H69" i="4"/>
  <c r="H68" i="4"/>
  <c r="H65" i="4"/>
  <c r="H59" i="4"/>
  <c r="H57" i="4"/>
  <c r="H55" i="4"/>
  <c r="H53" i="4"/>
  <c r="H49" i="4"/>
  <c r="H46" i="4"/>
  <c r="H41" i="4"/>
  <c r="H37" i="4"/>
  <c r="H35" i="4"/>
  <c r="H33" i="4"/>
  <c r="H31" i="4"/>
  <c r="H30" i="4"/>
  <c r="H27" i="4"/>
  <c r="H22" i="4"/>
  <c r="H19" i="4"/>
  <c r="H18" i="4"/>
  <c r="H17" i="4"/>
  <c r="H14" i="4"/>
  <c r="G117" i="4" l="1"/>
  <c r="G115" i="4"/>
  <c r="G113" i="4"/>
  <c r="G107" i="4"/>
  <c r="G104" i="4"/>
  <c r="G100" i="4"/>
  <c r="G98" i="4"/>
  <c r="G96" i="4"/>
  <c r="G92" i="4"/>
  <c r="G91" i="4"/>
  <c r="G88" i="4"/>
  <c r="G86" i="4"/>
  <c r="G82" i="4"/>
  <c r="G80" i="4"/>
  <c r="G78" i="4"/>
  <c r="G76" i="4"/>
  <c r="G74" i="4"/>
  <c r="G71" i="4"/>
  <c r="G67" i="4"/>
  <c r="G64" i="4"/>
  <c r="G60" i="4"/>
  <c r="G54" i="4"/>
  <c r="G52" i="4"/>
  <c r="G48" i="4"/>
  <c r="G45" i="4"/>
  <c r="G40" i="4"/>
  <c r="G39" i="4" s="1"/>
  <c r="G36" i="4"/>
  <c r="G34" i="4"/>
  <c r="G32" i="4"/>
  <c r="G26" i="4"/>
  <c r="G25" i="4"/>
  <c r="G21" i="4"/>
  <c r="G16" i="4"/>
  <c r="G13" i="4"/>
  <c r="G51" i="4" l="1"/>
  <c r="G50" i="4" s="1"/>
  <c r="G66" i="4"/>
  <c r="G95" i="4"/>
  <c r="G94" i="4" s="1"/>
  <c r="G90" i="4"/>
  <c r="G112" i="4"/>
  <c r="G103" i="4"/>
  <c r="G44" i="4"/>
  <c r="G47" i="4"/>
  <c r="G20" i="4"/>
  <c r="G38" i="4"/>
  <c r="G106" i="4"/>
  <c r="G70" i="4"/>
  <c r="G63" i="4"/>
  <c r="G28" i="4"/>
  <c r="G15" i="4"/>
  <c r="G12" i="4"/>
  <c r="F40" i="4"/>
  <c r="H40" i="4" s="1"/>
  <c r="G102" i="4" l="1"/>
  <c r="G111" i="4"/>
  <c r="G43" i="4"/>
  <c r="G62" i="4"/>
  <c r="F71" i="4"/>
  <c r="H71" i="4" s="1"/>
  <c r="G119" i="4" l="1"/>
  <c r="F88" i="4"/>
  <c r="H88" i="4" s="1"/>
  <c r="F86" i="4" l="1"/>
  <c r="H86" i="4" s="1"/>
  <c r="F84" i="4"/>
  <c r="H84" i="4" s="1"/>
  <c r="H82" i="4"/>
  <c r="F67" i="4" l="1"/>
  <c r="F66" i="4" l="1"/>
  <c r="H66" i="4" s="1"/>
  <c r="H67" i="4"/>
  <c r="F60" i="4"/>
  <c r="F34" i="4" l="1"/>
  <c r="H34" i="4" s="1"/>
  <c r="F32" i="4"/>
  <c r="H32" i="4" s="1"/>
  <c r="H58" i="4" l="1"/>
  <c r="F100" i="4" l="1"/>
  <c r="H100" i="4" s="1"/>
  <c r="F78" i="4" l="1"/>
  <c r="H78" i="4" s="1"/>
  <c r="H29" i="4" l="1"/>
  <c r="F104" i="4" l="1"/>
  <c r="F103" i="4" l="1"/>
  <c r="H103" i="4" s="1"/>
  <c r="H104" i="4"/>
  <c r="F64" i="4"/>
  <c r="H64" i="4" s="1"/>
  <c r="F26" i="4"/>
  <c r="H26" i="4" s="1"/>
  <c r="F115" i="4" l="1"/>
  <c r="H115" i="4" s="1"/>
  <c r="F117" i="4" l="1"/>
  <c r="H117" i="4" s="1"/>
  <c r="F107" i="4" l="1"/>
  <c r="H107" i="4" s="1"/>
  <c r="F106" i="4" l="1"/>
  <c r="H106" i="4" s="1"/>
  <c r="F54" i="4"/>
  <c r="H54" i="4" s="1"/>
  <c r="F102" i="4" l="1"/>
  <c r="H102" i="4" s="1"/>
  <c r="F56" i="4" l="1"/>
  <c r="H56" i="4" s="1"/>
  <c r="F80" i="4"/>
  <c r="H80" i="4" s="1"/>
  <c r="F113" i="4"/>
  <c r="H113" i="4" s="1"/>
  <c r="F98" i="4"/>
  <c r="H98" i="4" s="1"/>
  <c r="F96" i="4"/>
  <c r="H96" i="4" s="1"/>
  <c r="F92" i="4"/>
  <c r="F76" i="4"/>
  <c r="H76" i="4" s="1"/>
  <c r="F63" i="4"/>
  <c r="H63" i="4" s="1"/>
  <c r="F52" i="4"/>
  <c r="H52" i="4" s="1"/>
  <c r="F48" i="4"/>
  <c r="F45" i="4"/>
  <c r="F39" i="4"/>
  <c r="H39" i="4" s="1"/>
  <c r="F36" i="4"/>
  <c r="F25" i="4"/>
  <c r="H25" i="4" s="1"/>
  <c r="F21" i="4"/>
  <c r="F16" i="4"/>
  <c r="H16" i="4" s="1"/>
  <c r="F13" i="4"/>
  <c r="F20" i="4" l="1"/>
  <c r="H20" i="4" s="1"/>
  <c r="H21" i="4"/>
  <c r="F44" i="4"/>
  <c r="H44" i="4" s="1"/>
  <c r="H45" i="4"/>
  <c r="F47" i="4"/>
  <c r="H47" i="4" s="1"/>
  <c r="H48" i="4"/>
  <c r="F91" i="4"/>
  <c r="H91" i="4" s="1"/>
  <c r="H92" i="4"/>
  <c r="F28" i="4"/>
  <c r="H28" i="4" s="1"/>
  <c r="H36" i="4"/>
  <c r="F12" i="4"/>
  <c r="H12" i="4" s="1"/>
  <c r="H13" i="4"/>
  <c r="F70" i="4"/>
  <c r="F51" i="4"/>
  <c r="F15" i="4"/>
  <c r="F112" i="4"/>
  <c r="F95" i="4"/>
  <c r="F38" i="4"/>
  <c r="H38" i="4" s="1"/>
  <c r="F90" i="4" l="1"/>
  <c r="H90" i="4" s="1"/>
  <c r="F50" i="4"/>
  <c r="H50" i="4" s="1"/>
  <c r="H51" i="4"/>
  <c r="F111" i="4"/>
  <c r="H111" i="4" s="1"/>
  <c r="H112" i="4"/>
  <c r="F94" i="4"/>
  <c r="H94" i="4" s="1"/>
  <c r="H95" i="4"/>
  <c r="F62" i="4"/>
  <c r="H62" i="4" s="1"/>
  <c r="H70" i="4"/>
  <c r="H11" i="4"/>
  <c r="H15" i="4"/>
  <c r="F43" i="4"/>
  <c r="H43" i="4" s="1"/>
  <c r="F119" i="4" l="1"/>
  <c r="H119" i="4" s="1"/>
</calcChain>
</file>

<file path=xl/sharedStrings.xml><?xml version="1.0" encoding="utf-8"?>
<sst xmlns="http://schemas.openxmlformats.org/spreadsheetml/2006/main" count="179" uniqueCount="143">
  <si>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</si>
  <si>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</si>
  <si>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</si>
  <si>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</si>
  <si>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</si>
  <si>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</si>
  <si>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</si>
  <si>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</si>
  <si>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</si>
  <si>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</si>
  <si>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</si>
  <si>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</si>
  <si>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</si>
  <si>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</si>
  <si>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</si>
  <si>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</si>
  <si>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</si>
  <si>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</si>
  <si>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</si>
  <si>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</si>
  <si>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</si>
  <si>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</si>
  <si>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</si>
  <si>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</si>
  <si>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</si>
  <si>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</si>
  <si>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</si>
  <si>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</si>
  <si>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</si>
  <si>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</si>
  <si>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</si>
  <si>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</si>
  <si>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</si>
  <si>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</si>
  <si>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</si>
  <si>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</si>
  <si>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</si>
  <si>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</si>
  <si>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</si>
  <si>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</si>
  <si>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</si>
  <si>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</si>
  <si>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</si>
  <si>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</si>
  <si>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</si>
  <si>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</si>
  <si>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</si>
  <si>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</si>
  <si>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</si>
  <si>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</si>
  <si>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</si>
  <si>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</si>
  <si>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</si>
  <si>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</si>
  <si>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</si>
  <si>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</si>
  <si>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</si>
  <si>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</si>
  <si>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</si>
  <si>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</si>
  <si>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</si>
  <si>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</si>
  <si>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</si>
  <si>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</si>
  <si>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</si>
  <si>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</si>
  <si>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</si>
  <si>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</si>
  <si>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</si>
  <si>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</si>
  <si>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</si>
  <si>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</si>
  <si>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</si>
  <si>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</si>
  <si>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</si>
  <si>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</si>
  <si>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</si>
  <si>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</si>
  <si>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</si>
  <si>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</si>
  <si>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</si>
  <si>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Мероприятия по строительству, ремонту и содержанию колодцев (по заключенному соглашению)</t>
  </si>
  <si>
    <t>03 0 05 40850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</si>
  <si>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</si>
  <si>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</si>
  <si>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</si>
  <si>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</si>
  <si>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</si>
  <si>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</si>
  <si>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</si>
  <si>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</si>
  <si>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</si>
  <si>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</si>
  <si>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</si>
  <si>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</si>
  <si>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04 0 02 20110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</si>
  <si>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</si>
  <si>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</si>
  <si>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</si>
  <si>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</si>
  <si>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к решению Муниципального Совета</t>
  </si>
  <si>
    <t>Приволжского сельского поселения</t>
  </si>
  <si>
    <t>Субсидия на финансирование дорожного хозяйства</t>
  </si>
  <si>
    <t xml:space="preserve"> 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</si>
  <si>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</si>
  <si>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</si>
  <si>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</si>
  <si>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</si>
  <si>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</si>
  <si>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</si>
  <si>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</si>
  <si>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Мероприятия по комплексному благоустройству дворовых территорий</t>
  </si>
  <si>
    <t>07 0 02 20330</t>
  </si>
  <si>
    <t>07 0 01 20310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</si>
  <si>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</si>
  <si>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</si>
  <si>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</si>
  <si>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</si>
  <si>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</si>
  <si>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</si>
  <si>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</si>
  <si>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Бюджетные инвестиции в объекты капитального строительства государственной (муниципальной) собственности</t>
  </si>
  <si>
    <t>Субсидия на реализацию мероприятий инициативного бюджетирования  на территории Ярославской области (поддержка местных инициатив)</t>
  </si>
  <si>
    <t>Софинансирование к субсидии на реализацию мероприятий инициативного бюджетирования  на территории Ярославской области (поддержка местных инициатив)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</si>
  <si>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</si>
  <si>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</si>
  <si>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</si>
  <si>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02 0 01 22440</t>
  </si>
  <si>
    <t>03 0 04 75350</t>
  </si>
  <si>
    <t>03 0 04 25350</t>
  </si>
  <si>
    <t>Приложение № 3</t>
  </si>
  <si>
    <t>Утверждено          ( руб.)</t>
  </si>
  <si>
    <t>Исполнено        ( руб.)</t>
  </si>
  <si>
    <t>% исполнения</t>
  </si>
  <si>
    <t>Исполнение ведомственной структуры расходов  бюджета Приволжского сельского поселения  за  2019 год</t>
  </si>
  <si>
    <t>Обеспечение проведения выборов и референдумов</t>
  </si>
  <si>
    <t>Прочая закупка товаров и услуг</t>
  </si>
  <si>
    <t>0107</t>
  </si>
  <si>
    <t>05 0 00 20230</t>
  </si>
  <si>
    <t xml:space="preserve">Прочая закупка товаров, работ и услуг </t>
  </si>
  <si>
    <t>Субсидия на благоустройство,реставрацию и реконструкцию воинских захоронений и военно-мемориальных объектов</t>
  </si>
  <si>
    <t>03 0 04 76420</t>
  </si>
  <si>
    <t>от  30.06. 2020 г. № 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</si>
</sst>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wrapText="1"/>
    </xf>
    <xf numFmtId="4" fontId="10" fillId="0" borderId="1" xfId="0" applyNumberFormat="1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center" wrapText="1"/>
    </xf>
    <xf numFmtId="4" fontId="11" fillId="0" borderId="1" xfId="0" applyNumberFormat="1" applyFont="1" applyFill="1" applyBorder="1" applyAlignment="1">
      <alignment horizontal="center" vertical="top" wrapText="1"/>
    </xf>
    <xf numFmtId="164" fontId="11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164" fontId="11" fillId="0" borderId="1" xfId="0" applyNumberFormat="1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/>
    </xf>
    <xf numFmtId="0" fontId="6" fillId="0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6" fillId="0" borderId="2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1"/>
  <sheetViews>
    <sheetView tabSelected="1" view="pageBreakPreview" zoomScale="130" zoomScaleNormal="100" zoomScaleSheetLayoutView="130" workbookViewId="0">
      <selection activeCell="C2" sqref="C2"/>
    </sheetView>
  </sheetViews>
  <sheetFormatPr defaultRowHeight="12.75" x14ac:dyDescent="0.2"/>
  <cols>
    <col min="1" max="1" width="53.85546875" style="12" customWidth="1"/>
    <col min="2" max="2" width="9" style="12" customWidth="1"/>
    <col min="3" max="3" width="9.7109375" style="12" customWidth="1"/>
    <col min="4" max="4" width="12.28515625" style="12" customWidth="1"/>
    <col min="5" max="5" width="6.5703125" style="12" customWidth="1"/>
    <col min="6" max="6" width="13.7109375" style="12" customWidth="1"/>
    <col min="7" max="7" width="12.140625" style="12" customWidth="1"/>
    <col min="8" max="8" width="7.140625" style="12" customWidth="1"/>
    <col min="9" max="16384" width="9.140625" style="12"/>
  </cols>
  <sheetData>
    <row r="1" spans="1:8" x14ac:dyDescent="0.2">
      <c r="A1" s="28"/>
      <c r="B1" s="28"/>
      <c r="C1" s="28"/>
      <c r="D1" s="28"/>
      <c r="E1" s="28"/>
      <c r="F1" s="46" t="s">
        <v>130</v>
      </c>
      <c r="G1" s="46"/>
      <c r="H1" s="46"/>
    </row>
    <row r="2" spans="1:8" x14ac:dyDescent="0.2">
      <c r="A2" s="28"/>
      <c r="B2" s="28"/>
      <c r="C2" s="28"/>
      <c r="D2" s="28"/>
      <c r="E2" s="28"/>
      <c r="F2" s="46" t="s">
        <v>100</v>
      </c>
      <c r="G2" s="46"/>
      <c r="H2" s="46"/>
    </row>
    <row r="3" spans="1:8" x14ac:dyDescent="0.2">
      <c r="A3" s="28"/>
      <c r="B3" s="28"/>
      <c r="C3" s="28"/>
      <c r="D3" s="28"/>
      <c r="E3" s="28"/>
      <c r="F3" s="46" t="s">
        <v>101</v>
      </c>
      <c r="G3" s="46"/>
      <c r="H3" s="46"/>
    </row>
    <row r="4" spans="1:8" x14ac:dyDescent="0.2">
      <c r="A4" s="28"/>
      <c r="B4" s="28"/>
      <c r="C4" s="28"/>
      <c r="D4" s="28"/>
      <c r="E4" s="28"/>
      <c r="F4" s="46" t="s">
        <v>142</v>
      </c>
      <c r="G4" s="46"/>
      <c r="H4" s="46"/>
    </row>
    <row r="5" spans="1:8" x14ac:dyDescent="0.2">
      <c r="C5" s="12" t="s">
        <v>103</v>
      </c>
    </row>
    <row r="6" spans="1:8" ht="21.75" customHeight="1" x14ac:dyDescent="0.25">
      <c r="A6" s="45" t="s">
        <v>134</v>
      </c>
      <c r="B6" s="45"/>
      <c r="C6" s="45"/>
      <c r="D6" s="45"/>
      <c r="E6" s="45"/>
      <c r="F6" s="45"/>
      <c r="G6" s="45"/>
      <c r="H6" s="45"/>
    </row>
    <row r="8" spans="1:8" ht="15.75" customHeight="1" x14ac:dyDescent="0.2">
      <c r="A8" s="49" t="s">
        <v>0</v>
      </c>
      <c r="B8" s="51" t="s">
        <v>50</v>
      </c>
      <c r="C8" s="51" t="s">
        <v>99</v>
      </c>
      <c r="D8" s="51" t="s">
        <v>51</v>
      </c>
      <c r="E8" s="51" t="s">
        <v>52</v>
      </c>
      <c r="F8" s="47" t="s">
        <v>131</v>
      </c>
      <c r="G8" s="47" t="s">
        <v>132</v>
      </c>
      <c r="H8" s="47" t="s">
        <v>133</v>
      </c>
    </row>
    <row r="9" spans="1:8" ht="36.75" customHeight="1" x14ac:dyDescent="0.2">
      <c r="A9" s="50"/>
      <c r="B9" s="52"/>
      <c r="C9" s="52"/>
      <c r="D9" s="52"/>
      <c r="E9" s="52"/>
      <c r="F9" s="48"/>
      <c r="G9" s="48"/>
      <c r="H9" s="48"/>
    </row>
    <row r="10" spans="1:8" ht="15.75" customHeight="1" x14ac:dyDescent="0.2">
      <c r="A10" s="10" t="s">
        <v>53</v>
      </c>
      <c r="B10" s="11">
        <v>645</v>
      </c>
      <c r="C10" s="33"/>
      <c r="D10" s="33"/>
      <c r="E10" s="32"/>
      <c r="F10" s="34"/>
      <c r="G10" s="35"/>
      <c r="H10" s="35"/>
    </row>
    <row r="11" spans="1:8" ht="15" customHeight="1" x14ac:dyDescent="0.2">
      <c r="A11" s="22" t="s">
        <v>1</v>
      </c>
      <c r="B11" s="22"/>
      <c r="C11" s="23" t="s">
        <v>27</v>
      </c>
      <c r="D11" s="23"/>
      <c r="E11" s="22"/>
      <c r="F11" s="40">
        <f>F12+F15+F20+F25+F23+F28</f>
        <v>7672823.1799999997</v>
      </c>
      <c r="G11" s="40">
        <f>G12+G15+G20+G23+G25+G28</f>
        <v>7397518.7599999998</v>
      </c>
      <c r="H11" s="44">
        <f>G11/F11*100</f>
        <v>96.41195406773339</v>
      </c>
    </row>
    <row r="12" spans="1:8" ht="25.5" x14ac:dyDescent="0.2">
      <c r="A12" s="24" t="s">
        <v>2</v>
      </c>
      <c r="B12" s="24"/>
      <c r="C12" s="25" t="s">
        <v>28</v>
      </c>
      <c r="D12" s="25"/>
      <c r="E12" s="24"/>
      <c r="F12" s="8">
        <f>F13</f>
        <v>743426</v>
      </c>
      <c r="G12" s="8">
        <f t="shared" ref="G12:G13" si="0">G13</f>
        <v>730201.16</v>
      </c>
      <c r="H12" s="39">
        <f t="shared" ref="H12:H77" si="1">G12/F12*100</f>
        <v>98.221095307401143</v>
      </c>
    </row>
    <row r="13" spans="1:8" x14ac:dyDescent="0.2">
      <c r="A13" s="1" t="s">
        <v>54</v>
      </c>
      <c r="B13" s="26"/>
      <c r="C13" s="26"/>
      <c r="D13" s="2" t="s">
        <v>55</v>
      </c>
      <c r="E13" s="3"/>
      <c r="F13" s="4">
        <f>F14</f>
        <v>743426</v>
      </c>
      <c r="G13" s="4">
        <f t="shared" si="0"/>
        <v>730201.16</v>
      </c>
      <c r="H13" s="39">
        <f t="shared" si="1"/>
        <v>98.221095307401143</v>
      </c>
    </row>
    <row r="14" spans="1:8" ht="51" x14ac:dyDescent="0.2">
      <c r="A14" s="5" t="s">
        <v>56</v>
      </c>
      <c r="B14" s="26"/>
      <c r="C14" s="26"/>
      <c r="D14" s="2"/>
      <c r="E14" s="6">
        <v>100</v>
      </c>
      <c r="F14" s="7">
        <v>743426</v>
      </c>
      <c r="G14" s="7">
        <v>730201.16</v>
      </c>
      <c r="H14" s="39">
        <f t="shared" si="1"/>
        <v>98.221095307401143</v>
      </c>
    </row>
    <row r="15" spans="1:8" ht="38.25" x14ac:dyDescent="0.2">
      <c r="A15" s="24" t="s">
        <v>3</v>
      </c>
      <c r="B15" s="24"/>
      <c r="C15" s="25" t="s">
        <v>29</v>
      </c>
      <c r="D15" s="25"/>
      <c r="E15" s="24"/>
      <c r="F15" s="8">
        <f>F16</f>
        <v>5341314</v>
      </c>
      <c r="G15" s="8">
        <f t="shared" ref="G15" si="2">G16</f>
        <v>5216022.5199999996</v>
      </c>
      <c r="H15" s="39">
        <f t="shared" si="1"/>
        <v>97.654294804611737</v>
      </c>
    </row>
    <row r="16" spans="1:8" x14ac:dyDescent="0.2">
      <c r="A16" s="1" t="s">
        <v>57</v>
      </c>
      <c r="B16" s="24"/>
      <c r="C16" s="25"/>
      <c r="D16" s="2" t="s">
        <v>60</v>
      </c>
      <c r="E16" s="3"/>
      <c r="F16" s="4">
        <f>F17+F18+F19</f>
        <v>5341314</v>
      </c>
      <c r="G16" s="4">
        <f t="shared" ref="G16" si="3">G17+G18+G19</f>
        <v>5216022.5199999996</v>
      </c>
      <c r="H16" s="39">
        <f t="shared" si="1"/>
        <v>97.654294804611737</v>
      </c>
    </row>
    <row r="17" spans="1:8" ht="51" x14ac:dyDescent="0.2">
      <c r="A17" s="5" t="s">
        <v>56</v>
      </c>
      <c r="B17" s="24"/>
      <c r="C17" s="25"/>
      <c r="D17" s="2"/>
      <c r="E17" s="6">
        <v>100</v>
      </c>
      <c r="F17" s="8">
        <v>4872726</v>
      </c>
      <c r="G17" s="8">
        <v>4785218.75</v>
      </c>
      <c r="H17" s="39">
        <f t="shared" si="1"/>
        <v>98.204141788395233</v>
      </c>
    </row>
    <row r="18" spans="1:8" ht="25.5" x14ac:dyDescent="0.2">
      <c r="A18" s="5" t="s">
        <v>58</v>
      </c>
      <c r="B18" s="24"/>
      <c r="C18" s="25"/>
      <c r="D18" s="2"/>
      <c r="E18" s="6">
        <v>200</v>
      </c>
      <c r="F18" s="8">
        <v>462588</v>
      </c>
      <c r="G18" s="8">
        <v>427812.59</v>
      </c>
      <c r="H18" s="39">
        <f t="shared" si="1"/>
        <v>92.482422803877313</v>
      </c>
    </row>
    <row r="19" spans="1:8" x14ac:dyDescent="0.2">
      <c r="A19" s="5" t="s">
        <v>59</v>
      </c>
      <c r="B19" s="24"/>
      <c r="C19" s="25"/>
      <c r="D19" s="2"/>
      <c r="E19" s="9">
        <v>800</v>
      </c>
      <c r="F19" s="4">
        <v>6000</v>
      </c>
      <c r="G19" s="4">
        <v>2991.18</v>
      </c>
      <c r="H19" s="39">
        <f t="shared" si="1"/>
        <v>49.852999999999994</v>
      </c>
    </row>
    <row r="20" spans="1:8" ht="27" customHeight="1" x14ac:dyDescent="0.2">
      <c r="A20" s="24" t="s">
        <v>4</v>
      </c>
      <c r="B20" s="24"/>
      <c r="C20" s="25" t="s">
        <v>30</v>
      </c>
      <c r="D20" s="25"/>
      <c r="E20" s="24"/>
      <c r="F20" s="8">
        <f>F21</f>
        <v>11260</v>
      </c>
      <c r="G20" s="8">
        <f t="shared" ref="G20:G21" si="4">G21</f>
        <v>11260</v>
      </c>
      <c r="H20" s="39">
        <f t="shared" si="1"/>
        <v>100</v>
      </c>
    </row>
    <row r="21" spans="1:8" ht="40.5" customHeight="1" x14ac:dyDescent="0.2">
      <c r="A21" s="1" t="s">
        <v>61</v>
      </c>
      <c r="B21" s="24"/>
      <c r="C21" s="25"/>
      <c r="D21" s="2" t="s">
        <v>63</v>
      </c>
      <c r="E21" s="3"/>
      <c r="F21" s="8">
        <f>F22</f>
        <v>11260</v>
      </c>
      <c r="G21" s="8">
        <f t="shared" si="4"/>
        <v>11260</v>
      </c>
      <c r="H21" s="39">
        <f t="shared" si="1"/>
        <v>100</v>
      </c>
    </row>
    <row r="22" spans="1:8" ht="13.5" customHeight="1" x14ac:dyDescent="0.2">
      <c r="A22" s="5" t="s">
        <v>62</v>
      </c>
      <c r="B22" s="24"/>
      <c r="C22" s="25"/>
      <c r="D22" s="2"/>
      <c r="E22" s="9">
        <v>500</v>
      </c>
      <c r="F22" s="13">
        <v>11260</v>
      </c>
      <c r="G22" s="13">
        <v>11260</v>
      </c>
      <c r="H22" s="39">
        <f t="shared" si="1"/>
        <v>100</v>
      </c>
    </row>
    <row r="23" spans="1:8" ht="13.5" customHeight="1" x14ac:dyDescent="0.2">
      <c r="A23" s="1" t="s">
        <v>135</v>
      </c>
      <c r="B23" s="24"/>
      <c r="C23" s="25" t="s">
        <v>137</v>
      </c>
      <c r="D23" s="2" t="s">
        <v>138</v>
      </c>
      <c r="E23" s="9"/>
      <c r="F23" s="4">
        <f>F24</f>
        <v>476640</v>
      </c>
      <c r="G23" s="4">
        <f>G24</f>
        <v>476640</v>
      </c>
      <c r="H23" s="39">
        <f>G23/F23*100</f>
        <v>100</v>
      </c>
    </row>
    <row r="24" spans="1:8" ht="13.5" customHeight="1" x14ac:dyDescent="0.2">
      <c r="A24" s="5" t="s">
        <v>136</v>
      </c>
      <c r="B24" s="24"/>
      <c r="C24" s="25"/>
      <c r="D24" s="2"/>
      <c r="E24" s="9">
        <v>800</v>
      </c>
      <c r="F24" s="13">
        <v>476640</v>
      </c>
      <c r="G24" s="13">
        <v>476640</v>
      </c>
      <c r="H24" s="39">
        <f>G24/F24*100</f>
        <v>100</v>
      </c>
    </row>
    <row r="25" spans="1:8" x14ac:dyDescent="0.2">
      <c r="A25" s="24" t="s">
        <v>5</v>
      </c>
      <c r="B25" s="24"/>
      <c r="C25" s="25" t="s">
        <v>31</v>
      </c>
      <c r="D25" s="25"/>
      <c r="E25" s="24"/>
      <c r="F25" s="4">
        <f>F26</f>
        <v>50000</v>
      </c>
      <c r="G25" s="4">
        <f t="shared" ref="G25:G26" si="5">G26</f>
        <v>20000</v>
      </c>
      <c r="H25" s="39">
        <f t="shared" si="1"/>
        <v>40</v>
      </c>
    </row>
    <row r="26" spans="1:8" x14ac:dyDescent="0.2">
      <c r="A26" s="1" t="s">
        <v>64</v>
      </c>
      <c r="B26" s="24"/>
      <c r="C26" s="25"/>
      <c r="D26" s="2" t="s">
        <v>65</v>
      </c>
      <c r="E26" s="9"/>
      <c r="F26" s="4">
        <f>F27</f>
        <v>50000</v>
      </c>
      <c r="G26" s="4">
        <f t="shared" si="5"/>
        <v>20000</v>
      </c>
      <c r="H26" s="39">
        <f t="shared" si="1"/>
        <v>40</v>
      </c>
    </row>
    <row r="27" spans="1:8" x14ac:dyDescent="0.2">
      <c r="A27" s="5" t="s">
        <v>59</v>
      </c>
      <c r="B27" s="24"/>
      <c r="C27" s="25"/>
      <c r="D27" s="2"/>
      <c r="E27" s="9">
        <v>800</v>
      </c>
      <c r="F27" s="13">
        <v>50000</v>
      </c>
      <c r="G27" s="13">
        <v>20000</v>
      </c>
      <c r="H27" s="39">
        <f t="shared" si="1"/>
        <v>40</v>
      </c>
    </row>
    <row r="28" spans="1:8" x14ac:dyDescent="0.2">
      <c r="A28" s="24" t="s">
        <v>6</v>
      </c>
      <c r="B28" s="24"/>
      <c r="C28" s="25" t="s">
        <v>32</v>
      </c>
      <c r="D28" s="25"/>
      <c r="E28" s="24"/>
      <c r="F28" s="4">
        <f>F29+F36+F32+F34</f>
        <v>1050183.1800000002</v>
      </c>
      <c r="G28" s="4">
        <f t="shared" ref="G28" si="6">G29+G36+G32+G34</f>
        <v>943395.08000000007</v>
      </c>
      <c r="H28" s="39">
        <f t="shared" si="1"/>
        <v>89.831478733072061</v>
      </c>
    </row>
    <row r="29" spans="1:8" x14ac:dyDescent="0.2">
      <c r="A29" s="1" t="s">
        <v>6</v>
      </c>
      <c r="B29" s="24"/>
      <c r="C29" s="25"/>
      <c r="D29" s="2" t="s">
        <v>67</v>
      </c>
      <c r="E29" s="3"/>
      <c r="F29" s="4">
        <v>127000</v>
      </c>
      <c r="G29" s="4">
        <v>114281.34</v>
      </c>
      <c r="H29" s="39">
        <f t="shared" si="1"/>
        <v>89.985307086614171</v>
      </c>
    </row>
    <row r="30" spans="1:8" ht="25.5" x14ac:dyDescent="0.2">
      <c r="A30" s="5" t="s">
        <v>58</v>
      </c>
      <c r="B30" s="24"/>
      <c r="C30" s="25"/>
      <c r="D30" s="2"/>
      <c r="E30" s="6">
        <v>200</v>
      </c>
      <c r="F30" s="7">
        <v>97000</v>
      </c>
      <c r="G30" s="7">
        <v>88874</v>
      </c>
      <c r="H30" s="39">
        <f t="shared" si="1"/>
        <v>91.622680412371139</v>
      </c>
    </row>
    <row r="31" spans="1:8" x14ac:dyDescent="0.2">
      <c r="A31" s="5" t="s">
        <v>59</v>
      </c>
      <c r="B31" s="24"/>
      <c r="C31" s="25"/>
      <c r="D31" s="2"/>
      <c r="E31" s="9">
        <v>800</v>
      </c>
      <c r="F31" s="7">
        <v>30000</v>
      </c>
      <c r="G31" s="7">
        <v>25407.34</v>
      </c>
      <c r="H31" s="39">
        <f t="shared" si="1"/>
        <v>84.69113333333334</v>
      </c>
    </row>
    <row r="32" spans="1:8" ht="25.5" x14ac:dyDescent="0.2">
      <c r="A32" s="1" t="s">
        <v>114</v>
      </c>
      <c r="B32" s="24"/>
      <c r="C32" s="25"/>
      <c r="D32" s="18" t="s">
        <v>116</v>
      </c>
      <c r="E32" s="9"/>
      <c r="F32" s="7">
        <f>F33</f>
        <v>516426.8</v>
      </c>
      <c r="G32" s="7">
        <f t="shared" ref="G32" si="7">G33</f>
        <v>454603.69</v>
      </c>
      <c r="H32" s="39">
        <f t="shared" si="1"/>
        <v>88.02867899187261</v>
      </c>
    </row>
    <row r="33" spans="1:8" ht="25.5" x14ac:dyDescent="0.2">
      <c r="A33" s="5" t="s">
        <v>58</v>
      </c>
      <c r="B33" s="24"/>
      <c r="C33" s="25"/>
      <c r="D33" s="2"/>
      <c r="E33" s="6">
        <v>200</v>
      </c>
      <c r="F33" s="7">
        <v>516426.8</v>
      </c>
      <c r="G33" s="7">
        <v>454603.69</v>
      </c>
      <c r="H33" s="39">
        <f t="shared" si="1"/>
        <v>88.02867899187261</v>
      </c>
    </row>
    <row r="34" spans="1:8" ht="25.5" x14ac:dyDescent="0.2">
      <c r="A34" s="5" t="s">
        <v>115</v>
      </c>
      <c r="B34" s="24"/>
      <c r="C34" s="25"/>
      <c r="D34" s="18" t="s">
        <v>117</v>
      </c>
      <c r="E34" s="9"/>
      <c r="F34" s="7">
        <f>F35</f>
        <v>329956.38</v>
      </c>
      <c r="G34" s="7">
        <f t="shared" ref="G34" si="8">G35</f>
        <v>297710.05</v>
      </c>
      <c r="H34" s="39">
        <f t="shared" si="1"/>
        <v>90.227093047875002</v>
      </c>
    </row>
    <row r="35" spans="1:8" ht="25.5" x14ac:dyDescent="0.2">
      <c r="A35" s="5" t="s">
        <v>58</v>
      </c>
      <c r="B35" s="24"/>
      <c r="C35" s="25"/>
      <c r="D35" s="2"/>
      <c r="E35" s="6">
        <v>200</v>
      </c>
      <c r="F35" s="7">
        <v>329956.38</v>
      </c>
      <c r="G35" s="7">
        <v>297710.05</v>
      </c>
      <c r="H35" s="39">
        <f t="shared" si="1"/>
        <v>90.227093047875002</v>
      </c>
    </row>
    <row r="36" spans="1:8" ht="38.25" x14ac:dyDescent="0.2">
      <c r="A36" s="1" t="s">
        <v>66</v>
      </c>
      <c r="B36" s="24"/>
      <c r="C36" s="25"/>
      <c r="D36" s="2" t="s">
        <v>68</v>
      </c>
      <c r="E36" s="3"/>
      <c r="F36" s="8">
        <f>F37</f>
        <v>76800</v>
      </c>
      <c r="G36" s="8">
        <f t="shared" ref="G36" si="9">G37</f>
        <v>76800</v>
      </c>
      <c r="H36" s="39">
        <f t="shared" si="1"/>
        <v>100</v>
      </c>
    </row>
    <row r="37" spans="1:8" x14ac:dyDescent="0.2">
      <c r="A37" s="5" t="s">
        <v>62</v>
      </c>
      <c r="B37" s="24"/>
      <c r="C37" s="25"/>
      <c r="D37" s="2"/>
      <c r="E37" s="9">
        <v>500</v>
      </c>
      <c r="F37" s="13">
        <v>76800</v>
      </c>
      <c r="G37" s="13">
        <v>76800</v>
      </c>
      <c r="H37" s="39">
        <f t="shared" si="1"/>
        <v>100</v>
      </c>
    </row>
    <row r="38" spans="1:8" ht="13.5" customHeight="1" x14ac:dyDescent="0.2">
      <c r="A38" s="22" t="s">
        <v>7</v>
      </c>
      <c r="B38" s="22"/>
      <c r="C38" s="23" t="s">
        <v>33</v>
      </c>
      <c r="D38" s="23"/>
      <c r="E38" s="22"/>
      <c r="F38" s="40">
        <f>F39</f>
        <v>213536</v>
      </c>
      <c r="G38" s="40">
        <f t="shared" ref="G38:G39" si="10">G39</f>
        <v>213536</v>
      </c>
      <c r="H38" s="41">
        <f t="shared" si="1"/>
        <v>100</v>
      </c>
    </row>
    <row r="39" spans="1:8" x14ac:dyDescent="0.2">
      <c r="A39" s="24" t="s">
        <v>8</v>
      </c>
      <c r="B39" s="24"/>
      <c r="C39" s="25" t="s">
        <v>34</v>
      </c>
      <c r="D39" s="25"/>
      <c r="E39" s="24"/>
      <c r="F39" s="4">
        <f>F40</f>
        <v>213536</v>
      </c>
      <c r="G39" s="4">
        <f t="shared" si="10"/>
        <v>213536</v>
      </c>
      <c r="H39" s="39">
        <f t="shared" si="1"/>
        <v>100</v>
      </c>
    </row>
    <row r="40" spans="1:8" ht="25.5" x14ac:dyDescent="0.2">
      <c r="A40" s="14" t="s">
        <v>69</v>
      </c>
      <c r="B40" s="24"/>
      <c r="C40" s="25"/>
      <c r="D40" s="2" t="s">
        <v>70</v>
      </c>
      <c r="E40" s="15"/>
      <c r="F40" s="8">
        <f>F41+F42</f>
        <v>213536</v>
      </c>
      <c r="G40" s="8">
        <f t="shared" ref="G40" si="11">G41+G42</f>
        <v>213536</v>
      </c>
      <c r="H40" s="39">
        <f t="shared" si="1"/>
        <v>100</v>
      </c>
    </row>
    <row r="41" spans="1:8" ht="51" x14ac:dyDescent="0.2">
      <c r="A41" s="5" t="s">
        <v>56</v>
      </c>
      <c r="B41" s="24"/>
      <c r="C41" s="25"/>
      <c r="D41" s="2"/>
      <c r="E41" s="6">
        <v>100</v>
      </c>
      <c r="F41" s="7">
        <v>213536</v>
      </c>
      <c r="G41" s="7">
        <v>213536</v>
      </c>
      <c r="H41" s="39">
        <f t="shared" si="1"/>
        <v>100</v>
      </c>
    </row>
    <row r="42" spans="1:8" ht="25.5" x14ac:dyDescent="0.2">
      <c r="A42" s="5" t="s">
        <v>58</v>
      </c>
      <c r="B42" s="24"/>
      <c r="C42" s="25"/>
      <c r="D42" s="2"/>
      <c r="E42" s="6">
        <v>200</v>
      </c>
      <c r="F42" s="7">
        <v>0</v>
      </c>
      <c r="G42" s="7">
        <v>0</v>
      </c>
      <c r="H42" s="39">
        <v>0</v>
      </c>
    </row>
    <row r="43" spans="1:8" ht="25.5" x14ac:dyDescent="0.2">
      <c r="A43" s="22" t="s">
        <v>9</v>
      </c>
      <c r="B43" s="22"/>
      <c r="C43" s="23" t="s">
        <v>35</v>
      </c>
      <c r="D43" s="23"/>
      <c r="E43" s="22"/>
      <c r="F43" s="40">
        <f>F44+F47</f>
        <v>216022.12</v>
      </c>
      <c r="G43" s="40">
        <f t="shared" ref="G43" si="12">G44+G47</f>
        <v>155280.12</v>
      </c>
      <c r="H43" s="41">
        <f t="shared" si="1"/>
        <v>71.881583237864703</v>
      </c>
    </row>
    <row r="44" spans="1:8" x14ac:dyDescent="0.2">
      <c r="A44" s="24" t="s">
        <v>10</v>
      </c>
      <c r="B44" s="24"/>
      <c r="C44" s="25" t="s">
        <v>36</v>
      </c>
      <c r="D44" s="25"/>
      <c r="E44" s="24"/>
      <c r="F44" s="4">
        <f>F45</f>
        <v>200000</v>
      </c>
      <c r="G44" s="4">
        <f t="shared" ref="G44:G45" si="13">G45</f>
        <v>139258</v>
      </c>
      <c r="H44" s="39">
        <f t="shared" si="1"/>
        <v>69.628999999999991</v>
      </c>
    </row>
    <row r="45" spans="1:8" ht="27" customHeight="1" x14ac:dyDescent="0.2">
      <c r="A45" s="1" t="s">
        <v>71</v>
      </c>
      <c r="B45" s="24"/>
      <c r="C45" s="25"/>
      <c r="D45" s="16" t="s">
        <v>72</v>
      </c>
      <c r="E45" s="2"/>
      <c r="F45" s="8">
        <f>F46</f>
        <v>200000</v>
      </c>
      <c r="G45" s="8">
        <f t="shared" si="13"/>
        <v>139258</v>
      </c>
      <c r="H45" s="39">
        <f t="shared" si="1"/>
        <v>69.628999999999991</v>
      </c>
    </row>
    <row r="46" spans="1:8" ht="25.5" x14ac:dyDescent="0.2">
      <c r="A46" s="5" t="s">
        <v>58</v>
      </c>
      <c r="B46" s="24"/>
      <c r="C46" s="25"/>
      <c r="D46" s="2"/>
      <c r="E46" s="6">
        <v>200</v>
      </c>
      <c r="F46" s="7">
        <v>200000</v>
      </c>
      <c r="G46" s="7">
        <v>139258</v>
      </c>
      <c r="H46" s="39">
        <f t="shared" si="1"/>
        <v>69.628999999999991</v>
      </c>
    </row>
    <row r="47" spans="1:8" ht="25.5" x14ac:dyDescent="0.2">
      <c r="A47" s="24" t="s">
        <v>11</v>
      </c>
      <c r="B47" s="24"/>
      <c r="C47" s="27" t="s">
        <v>37</v>
      </c>
      <c r="D47" s="27"/>
      <c r="E47" s="24"/>
      <c r="F47" s="8">
        <f>F48</f>
        <v>16022.12</v>
      </c>
      <c r="G47" s="8">
        <f t="shared" ref="G47:G48" si="14">G48</f>
        <v>16022.12</v>
      </c>
      <c r="H47" s="39">
        <f t="shared" si="1"/>
        <v>100</v>
      </c>
    </row>
    <row r="48" spans="1:8" ht="25.5" x14ac:dyDescent="0.2">
      <c r="A48" s="1" t="s">
        <v>73</v>
      </c>
      <c r="B48" s="24"/>
      <c r="C48" s="27"/>
      <c r="D48" s="16" t="s">
        <v>74</v>
      </c>
      <c r="E48" s="2"/>
      <c r="F48" s="8">
        <f>F49</f>
        <v>16022.12</v>
      </c>
      <c r="G48" s="8">
        <f t="shared" si="14"/>
        <v>16022.12</v>
      </c>
      <c r="H48" s="39">
        <f t="shared" si="1"/>
        <v>100</v>
      </c>
    </row>
    <row r="49" spans="1:8" ht="25.5" x14ac:dyDescent="0.2">
      <c r="A49" s="5" t="s">
        <v>58</v>
      </c>
      <c r="B49" s="24"/>
      <c r="C49" s="27"/>
      <c r="D49" s="17"/>
      <c r="E49" s="6">
        <v>200</v>
      </c>
      <c r="F49" s="7">
        <v>16022.12</v>
      </c>
      <c r="G49" s="7">
        <v>16022.12</v>
      </c>
      <c r="H49" s="39">
        <f t="shared" si="1"/>
        <v>100</v>
      </c>
    </row>
    <row r="50" spans="1:8" ht="11.25" customHeight="1" x14ac:dyDescent="0.2">
      <c r="A50" s="22" t="s">
        <v>12</v>
      </c>
      <c r="B50" s="22"/>
      <c r="C50" s="23" t="s">
        <v>38</v>
      </c>
      <c r="D50" s="23"/>
      <c r="E50" s="22"/>
      <c r="F50" s="40">
        <f>F51</f>
        <v>7913336.8799999999</v>
      </c>
      <c r="G50" s="40">
        <f t="shared" ref="G50" si="15">G51</f>
        <v>6688308.6799999997</v>
      </c>
      <c r="H50" s="41">
        <f t="shared" si="1"/>
        <v>84.519448387239635</v>
      </c>
    </row>
    <row r="51" spans="1:8" x14ac:dyDescent="0.2">
      <c r="A51" s="24" t="s">
        <v>13</v>
      </c>
      <c r="B51" s="24"/>
      <c r="C51" s="25" t="s">
        <v>39</v>
      </c>
      <c r="D51" s="25"/>
      <c r="E51" s="24"/>
      <c r="F51" s="4">
        <f>F52+F54+F56+F58+F60</f>
        <v>7913336.8799999999</v>
      </c>
      <c r="G51" s="4">
        <f t="shared" ref="G51" si="16">G52+G54+G56+G58+G60</f>
        <v>6688308.6799999997</v>
      </c>
      <c r="H51" s="39">
        <f t="shared" si="1"/>
        <v>84.519448387239635</v>
      </c>
    </row>
    <row r="52" spans="1:8" ht="25.5" x14ac:dyDescent="0.2">
      <c r="A52" s="1" t="s">
        <v>75</v>
      </c>
      <c r="B52" s="24"/>
      <c r="C52" s="25"/>
      <c r="D52" s="16" t="s">
        <v>77</v>
      </c>
      <c r="E52" s="9"/>
      <c r="F52" s="7">
        <f>F53</f>
        <v>2885200.38</v>
      </c>
      <c r="G52" s="7">
        <f t="shared" ref="G52" si="17">G53</f>
        <v>2302841.0699999998</v>
      </c>
      <c r="H52" s="39">
        <f t="shared" si="1"/>
        <v>79.815637276465338</v>
      </c>
    </row>
    <row r="53" spans="1:8" ht="25.5" x14ac:dyDescent="0.2">
      <c r="A53" s="5" t="s">
        <v>58</v>
      </c>
      <c r="B53" s="24"/>
      <c r="C53" s="25"/>
      <c r="D53" s="18"/>
      <c r="E53" s="6">
        <v>200</v>
      </c>
      <c r="F53" s="7">
        <v>2885200.38</v>
      </c>
      <c r="G53" s="7">
        <v>2302841.0699999998</v>
      </c>
      <c r="H53" s="39">
        <f t="shared" si="1"/>
        <v>79.815637276465338</v>
      </c>
    </row>
    <row r="54" spans="1:8" ht="25.5" x14ac:dyDescent="0.2">
      <c r="A54" s="1" t="s">
        <v>76</v>
      </c>
      <c r="B54" s="24"/>
      <c r="C54" s="25"/>
      <c r="D54" s="2" t="s">
        <v>78</v>
      </c>
      <c r="E54" s="3"/>
      <c r="F54" s="8">
        <f>F55</f>
        <v>2675625</v>
      </c>
      <c r="G54" s="8">
        <f t="shared" ref="G54" si="18">G55</f>
        <v>2032956.11</v>
      </c>
      <c r="H54" s="39">
        <f t="shared" si="1"/>
        <v>75.980606774118201</v>
      </c>
    </row>
    <row r="55" spans="1:8" ht="25.5" x14ac:dyDescent="0.2">
      <c r="A55" s="5" t="s">
        <v>58</v>
      </c>
      <c r="B55" s="24"/>
      <c r="C55" s="25"/>
      <c r="D55" s="18"/>
      <c r="E55" s="2">
        <v>200</v>
      </c>
      <c r="F55" s="7">
        <v>2675625</v>
      </c>
      <c r="G55" s="7">
        <v>2032956.11</v>
      </c>
      <c r="H55" s="39">
        <f t="shared" si="1"/>
        <v>75.980606774118201</v>
      </c>
    </row>
    <row r="56" spans="1:8" x14ac:dyDescent="0.2">
      <c r="A56" s="5" t="s">
        <v>102</v>
      </c>
      <c r="B56" s="24"/>
      <c r="C56" s="25"/>
      <c r="D56" s="18" t="s">
        <v>126</v>
      </c>
      <c r="E56" s="2"/>
      <c r="F56" s="7">
        <f>F57</f>
        <v>2222812</v>
      </c>
      <c r="G56" s="7">
        <f>G57</f>
        <v>2222812</v>
      </c>
      <c r="H56" s="39">
        <f t="shared" si="1"/>
        <v>100</v>
      </c>
    </row>
    <row r="57" spans="1:8" ht="25.5" x14ac:dyDescent="0.2">
      <c r="A57" s="5" t="s">
        <v>58</v>
      </c>
      <c r="B57" s="24"/>
      <c r="C57" s="25"/>
      <c r="D57" s="18"/>
      <c r="E57" s="2">
        <v>200</v>
      </c>
      <c r="F57" s="7">
        <v>2222812</v>
      </c>
      <c r="G57" s="7">
        <v>2222812</v>
      </c>
      <c r="H57" s="39">
        <f t="shared" si="1"/>
        <v>100</v>
      </c>
    </row>
    <row r="58" spans="1:8" ht="25.5" x14ac:dyDescent="0.2">
      <c r="A58" s="1" t="s">
        <v>120</v>
      </c>
      <c r="B58" s="24"/>
      <c r="C58" s="25"/>
      <c r="D58" s="24" t="s">
        <v>127</v>
      </c>
      <c r="E58" s="2"/>
      <c r="F58" s="7">
        <f>F59</f>
        <v>129699.5</v>
      </c>
      <c r="G58" s="7">
        <f t="shared" ref="G58" si="19">G59</f>
        <v>129699.5</v>
      </c>
      <c r="H58" s="39">
        <f t="shared" si="1"/>
        <v>100</v>
      </c>
    </row>
    <row r="59" spans="1:8" ht="25.5" x14ac:dyDescent="0.2">
      <c r="A59" s="5" t="s">
        <v>58</v>
      </c>
      <c r="B59" s="24"/>
      <c r="C59" s="25"/>
      <c r="D59" s="18"/>
      <c r="E59" s="2">
        <v>200</v>
      </c>
      <c r="F59" s="7">
        <v>129699.5</v>
      </c>
      <c r="G59" s="7">
        <v>129699.5</v>
      </c>
      <c r="H59" s="39">
        <f t="shared" si="1"/>
        <v>100</v>
      </c>
    </row>
    <row r="60" spans="1:8" ht="25.5" x14ac:dyDescent="0.2">
      <c r="A60" s="1" t="s">
        <v>111</v>
      </c>
      <c r="B60" s="24"/>
      <c r="C60" s="25"/>
      <c r="D60" s="24" t="s">
        <v>112</v>
      </c>
      <c r="E60" s="2"/>
      <c r="F60" s="7">
        <f>F61</f>
        <v>0</v>
      </c>
      <c r="G60" s="7">
        <f t="shared" ref="G60" si="20">G61</f>
        <v>0</v>
      </c>
      <c r="H60" s="39">
        <v>0</v>
      </c>
    </row>
    <row r="61" spans="1:8" ht="25.5" x14ac:dyDescent="0.2">
      <c r="A61" s="5" t="s">
        <v>58</v>
      </c>
      <c r="B61" s="24"/>
      <c r="C61" s="25"/>
      <c r="D61" s="18"/>
      <c r="E61" s="2">
        <v>200</v>
      </c>
      <c r="F61" s="7">
        <v>0</v>
      </c>
      <c r="G61" s="7"/>
      <c r="H61" s="39">
        <v>0</v>
      </c>
    </row>
    <row r="62" spans="1:8" x14ac:dyDescent="0.2">
      <c r="A62" s="22" t="s">
        <v>14</v>
      </c>
      <c r="B62" s="22"/>
      <c r="C62" s="23" t="s">
        <v>40</v>
      </c>
      <c r="D62" s="23"/>
      <c r="E62" s="22"/>
      <c r="F62" s="40">
        <f>F63+F66+F70</f>
        <v>5387308</v>
      </c>
      <c r="G62" s="40">
        <f t="shared" ref="G62" si="21">G63+G66+G70</f>
        <v>5060028.82</v>
      </c>
      <c r="H62" s="41">
        <f t="shared" si="1"/>
        <v>93.924995934889935</v>
      </c>
    </row>
    <row r="63" spans="1:8" x14ac:dyDescent="0.2">
      <c r="A63" s="24" t="s">
        <v>47</v>
      </c>
      <c r="B63" s="24"/>
      <c r="C63" s="25" t="s">
        <v>46</v>
      </c>
      <c r="D63" s="23"/>
      <c r="E63" s="24"/>
      <c r="F63" s="4">
        <f>F64</f>
        <v>220000</v>
      </c>
      <c r="G63" s="4">
        <f t="shared" ref="G63:G64" si="22">G64</f>
        <v>83480.240000000005</v>
      </c>
      <c r="H63" s="39">
        <f t="shared" si="1"/>
        <v>37.945563636363637</v>
      </c>
    </row>
    <row r="64" spans="1:8" ht="25.5" x14ac:dyDescent="0.2">
      <c r="A64" s="1" t="s">
        <v>79</v>
      </c>
      <c r="B64" s="24"/>
      <c r="C64" s="23"/>
      <c r="D64" s="2" t="s">
        <v>80</v>
      </c>
      <c r="E64" s="3"/>
      <c r="F64" s="8">
        <f>F65</f>
        <v>220000</v>
      </c>
      <c r="G64" s="8">
        <f t="shared" si="22"/>
        <v>83480.240000000005</v>
      </c>
      <c r="H64" s="39">
        <f t="shared" si="1"/>
        <v>37.945563636363637</v>
      </c>
    </row>
    <row r="65" spans="1:8" ht="25.5" x14ac:dyDescent="0.2">
      <c r="A65" s="5" t="s">
        <v>58</v>
      </c>
      <c r="B65" s="24"/>
      <c r="C65" s="23"/>
      <c r="D65" s="2"/>
      <c r="E65" s="6">
        <v>200</v>
      </c>
      <c r="F65" s="7">
        <v>220000</v>
      </c>
      <c r="G65" s="7">
        <v>83480.240000000005</v>
      </c>
      <c r="H65" s="39">
        <f t="shared" si="1"/>
        <v>37.945563636363637</v>
      </c>
    </row>
    <row r="66" spans="1:8" x14ac:dyDescent="0.2">
      <c r="A66" s="24" t="s">
        <v>15</v>
      </c>
      <c r="B66" s="24"/>
      <c r="C66" s="25" t="s">
        <v>41</v>
      </c>
      <c r="D66" s="25"/>
      <c r="E66" s="24"/>
      <c r="F66" s="4">
        <f>F67</f>
        <v>879000</v>
      </c>
      <c r="G66" s="4">
        <f t="shared" ref="G66" si="23">G67</f>
        <v>879000</v>
      </c>
      <c r="H66" s="39">
        <f t="shared" si="1"/>
        <v>100</v>
      </c>
    </row>
    <row r="67" spans="1:8" ht="25.5" x14ac:dyDescent="0.2">
      <c r="A67" s="1" t="s">
        <v>81</v>
      </c>
      <c r="B67" s="24"/>
      <c r="C67" s="25"/>
      <c r="D67" s="18" t="s">
        <v>82</v>
      </c>
      <c r="E67" s="3"/>
      <c r="F67" s="8">
        <f>F68+F69</f>
        <v>879000</v>
      </c>
      <c r="G67" s="8">
        <f t="shared" ref="G67" si="24">G68+G69</f>
        <v>879000</v>
      </c>
      <c r="H67" s="39">
        <f t="shared" si="1"/>
        <v>100</v>
      </c>
    </row>
    <row r="68" spans="1:8" ht="24.75" customHeight="1" x14ac:dyDescent="0.2">
      <c r="A68" s="5" t="s">
        <v>58</v>
      </c>
      <c r="B68" s="24"/>
      <c r="C68" s="25"/>
      <c r="D68" s="18"/>
      <c r="E68" s="6">
        <v>200</v>
      </c>
      <c r="F68" s="7">
        <v>463854</v>
      </c>
      <c r="G68" s="7">
        <v>463854</v>
      </c>
      <c r="H68" s="39">
        <f t="shared" si="1"/>
        <v>100</v>
      </c>
    </row>
    <row r="69" spans="1:8" ht="40.5" customHeight="1" x14ac:dyDescent="0.2">
      <c r="A69" s="5" t="s">
        <v>121</v>
      </c>
      <c r="B69" s="24"/>
      <c r="C69" s="25"/>
      <c r="D69" s="18"/>
      <c r="E69" s="6">
        <v>400</v>
      </c>
      <c r="F69" s="7">
        <v>415146</v>
      </c>
      <c r="G69" s="7">
        <v>415146</v>
      </c>
      <c r="H69" s="39">
        <f t="shared" si="1"/>
        <v>100</v>
      </c>
    </row>
    <row r="70" spans="1:8" x14ac:dyDescent="0.2">
      <c r="A70" s="24" t="s">
        <v>16</v>
      </c>
      <c r="B70" s="24"/>
      <c r="C70" s="25" t="s">
        <v>42</v>
      </c>
      <c r="D70" s="25"/>
      <c r="E70" s="24"/>
      <c r="F70" s="4">
        <f>F71+F74+F76+F78+F80+F82+F84+F86+F88</f>
        <v>4288308</v>
      </c>
      <c r="G70" s="4">
        <f t="shared" ref="G70" si="25">G71+G74+G76+G78+G80+G82+G84+G86+G88</f>
        <v>4097548.58</v>
      </c>
      <c r="H70" s="39">
        <f t="shared" si="1"/>
        <v>95.551639014734945</v>
      </c>
    </row>
    <row r="71" spans="1:8" ht="25.5" x14ac:dyDescent="0.2">
      <c r="A71" s="1" t="s">
        <v>83</v>
      </c>
      <c r="B71" s="24"/>
      <c r="C71" s="25"/>
      <c r="D71" s="2" t="s">
        <v>87</v>
      </c>
      <c r="E71" s="2"/>
      <c r="F71" s="8">
        <f>F72+F73</f>
        <v>3444485</v>
      </c>
      <c r="G71" s="8">
        <f t="shared" ref="G71" si="26">G72+G73</f>
        <v>3336610.42</v>
      </c>
      <c r="H71" s="39">
        <f t="shared" si="1"/>
        <v>96.868194229326008</v>
      </c>
    </row>
    <row r="72" spans="1:8" ht="25.5" x14ac:dyDescent="0.2">
      <c r="A72" s="5" t="s">
        <v>58</v>
      </c>
      <c r="B72" s="24"/>
      <c r="C72" s="25"/>
      <c r="D72" s="2"/>
      <c r="E72" s="6">
        <v>200</v>
      </c>
      <c r="F72" s="8">
        <v>3439485</v>
      </c>
      <c r="G72" s="8">
        <v>3332345.23</v>
      </c>
      <c r="H72" s="39">
        <f t="shared" si="1"/>
        <v>96.885005458666058</v>
      </c>
    </row>
    <row r="73" spans="1:8" x14ac:dyDescent="0.2">
      <c r="A73" s="5"/>
      <c r="B73" s="24"/>
      <c r="C73" s="25"/>
      <c r="D73" s="2"/>
      <c r="E73" s="6">
        <v>800</v>
      </c>
      <c r="F73" s="8">
        <v>5000</v>
      </c>
      <c r="G73" s="8">
        <v>4265.1899999999996</v>
      </c>
      <c r="H73" s="39">
        <f t="shared" si="1"/>
        <v>85.303799999999995</v>
      </c>
    </row>
    <row r="74" spans="1:8" ht="22.5" customHeight="1" x14ac:dyDescent="0.2">
      <c r="A74" s="1" t="s">
        <v>83</v>
      </c>
      <c r="B74" s="18"/>
      <c r="C74" s="25"/>
      <c r="D74" s="18" t="s">
        <v>113</v>
      </c>
      <c r="E74" s="42"/>
      <c r="F74" s="8">
        <f>F75</f>
        <v>0</v>
      </c>
      <c r="G74" s="8">
        <f t="shared" ref="G74" si="27">G75</f>
        <v>0</v>
      </c>
      <c r="H74" s="39">
        <v>0</v>
      </c>
    </row>
    <row r="75" spans="1:8" ht="25.5" x14ac:dyDescent="0.2">
      <c r="A75" s="5" t="s">
        <v>58</v>
      </c>
      <c r="B75" s="24"/>
      <c r="C75" s="25"/>
      <c r="D75" s="2"/>
      <c r="E75" s="43">
        <v>200</v>
      </c>
      <c r="F75" s="8">
        <v>0</v>
      </c>
      <c r="G75" s="8"/>
      <c r="H75" s="39">
        <v>0</v>
      </c>
    </row>
    <row r="76" spans="1:8" ht="25.5" x14ac:dyDescent="0.2">
      <c r="A76" s="1" t="s">
        <v>84</v>
      </c>
      <c r="B76" s="24"/>
      <c r="C76" s="25"/>
      <c r="D76" s="2" t="s">
        <v>88</v>
      </c>
      <c r="E76" s="20"/>
      <c r="F76" s="8">
        <f>F77</f>
        <v>149366.67000000001</v>
      </c>
      <c r="G76" s="8">
        <f t="shared" ref="G76" si="28">G77</f>
        <v>149366.67000000001</v>
      </c>
      <c r="H76" s="39">
        <f t="shared" si="1"/>
        <v>100</v>
      </c>
    </row>
    <row r="77" spans="1:8" ht="25.5" x14ac:dyDescent="0.2">
      <c r="A77" s="19" t="s">
        <v>58</v>
      </c>
      <c r="B77" s="24"/>
      <c r="C77" s="25"/>
      <c r="D77" s="2"/>
      <c r="E77" s="6">
        <v>200</v>
      </c>
      <c r="F77" s="7">
        <v>149366.67000000001</v>
      </c>
      <c r="G77" s="7">
        <v>149366.67000000001</v>
      </c>
      <c r="H77" s="39">
        <f t="shared" si="1"/>
        <v>100</v>
      </c>
    </row>
    <row r="78" spans="1:8" x14ac:dyDescent="0.2">
      <c r="A78" s="1" t="s">
        <v>85</v>
      </c>
      <c r="B78" s="24"/>
      <c r="C78" s="25"/>
      <c r="D78" s="2" t="s">
        <v>89</v>
      </c>
      <c r="E78" s="2"/>
      <c r="F78" s="8">
        <f>F79</f>
        <v>47520</v>
      </c>
      <c r="G78" s="8">
        <f t="shared" ref="G78" si="29">G79</f>
        <v>47520</v>
      </c>
      <c r="H78" s="39">
        <f t="shared" ref="H78:H119" si="30">G78/F78*100</f>
        <v>100</v>
      </c>
    </row>
    <row r="79" spans="1:8" ht="25.5" x14ac:dyDescent="0.2">
      <c r="A79" s="5" t="s">
        <v>58</v>
      </c>
      <c r="B79" s="24"/>
      <c r="C79" s="25"/>
      <c r="D79" s="2"/>
      <c r="E79" s="6">
        <v>200</v>
      </c>
      <c r="F79" s="7">
        <v>47520</v>
      </c>
      <c r="G79" s="7">
        <v>47520</v>
      </c>
      <c r="H79" s="39">
        <f t="shared" si="30"/>
        <v>100</v>
      </c>
    </row>
    <row r="80" spans="1:8" ht="25.5" x14ac:dyDescent="0.2">
      <c r="A80" s="1" t="s">
        <v>86</v>
      </c>
      <c r="B80" s="24"/>
      <c r="C80" s="25"/>
      <c r="D80" s="18" t="s">
        <v>90</v>
      </c>
      <c r="E80" s="3"/>
      <c r="F80" s="8">
        <f>F81</f>
        <v>173881.25</v>
      </c>
      <c r="G80" s="8">
        <f t="shared" ref="G80" si="31">G81</f>
        <v>90996.49</v>
      </c>
      <c r="H80" s="39">
        <f t="shared" si="30"/>
        <v>52.332548794076416</v>
      </c>
    </row>
    <row r="81" spans="1:8" ht="25.5" x14ac:dyDescent="0.2">
      <c r="A81" s="19" t="s">
        <v>58</v>
      </c>
      <c r="B81" s="24"/>
      <c r="C81" s="25"/>
      <c r="D81" s="18"/>
      <c r="E81" s="6">
        <v>200</v>
      </c>
      <c r="F81" s="8">
        <v>173881.25</v>
      </c>
      <c r="G81" s="8">
        <v>90996.49</v>
      </c>
      <c r="H81" s="39">
        <f t="shared" si="30"/>
        <v>52.332548794076416</v>
      </c>
    </row>
    <row r="82" spans="1:8" ht="38.25" x14ac:dyDescent="0.2">
      <c r="A82" s="1" t="s">
        <v>122</v>
      </c>
      <c r="B82" s="24"/>
      <c r="C82" s="25"/>
      <c r="D82" s="18" t="s">
        <v>128</v>
      </c>
      <c r="E82" s="6"/>
      <c r="F82" s="8">
        <f>F83</f>
        <v>229343</v>
      </c>
      <c r="G82" s="8">
        <f t="shared" ref="G82" si="32">G83</f>
        <v>229342.92</v>
      </c>
      <c r="H82" s="39">
        <f t="shared" si="30"/>
        <v>99.999965117749397</v>
      </c>
    </row>
    <row r="83" spans="1:8" ht="25.5" x14ac:dyDescent="0.2">
      <c r="A83" s="19" t="s">
        <v>58</v>
      </c>
      <c r="B83" s="24"/>
      <c r="C83" s="25"/>
      <c r="D83" s="18"/>
      <c r="E83" s="6">
        <v>200</v>
      </c>
      <c r="F83" s="8">
        <v>229343</v>
      </c>
      <c r="G83" s="8">
        <v>229342.92</v>
      </c>
      <c r="H83" s="39">
        <f t="shared" si="30"/>
        <v>99.999965117749397</v>
      </c>
    </row>
    <row r="84" spans="1:8" ht="38.25" x14ac:dyDescent="0.2">
      <c r="A84" s="1" t="s">
        <v>123</v>
      </c>
      <c r="B84" s="24"/>
      <c r="C84" s="25"/>
      <c r="D84" s="18" t="s">
        <v>129</v>
      </c>
      <c r="E84" s="6"/>
      <c r="F84" s="8">
        <f>F85</f>
        <v>62511.08</v>
      </c>
      <c r="G84" s="8">
        <f>G85</f>
        <v>62511.08</v>
      </c>
      <c r="H84" s="39">
        <f t="shared" si="30"/>
        <v>100</v>
      </c>
    </row>
    <row r="85" spans="1:8" ht="25.5" x14ac:dyDescent="0.2">
      <c r="A85" s="19" t="s">
        <v>58</v>
      </c>
      <c r="B85" s="24"/>
      <c r="C85" s="25"/>
      <c r="D85" s="18"/>
      <c r="E85" s="6">
        <v>200</v>
      </c>
      <c r="F85" s="8">
        <v>62511.08</v>
      </c>
      <c r="G85" s="8">
        <v>62511.08</v>
      </c>
      <c r="H85" s="39">
        <f t="shared" si="30"/>
        <v>100</v>
      </c>
    </row>
    <row r="86" spans="1:8" ht="25.5" x14ac:dyDescent="0.2">
      <c r="A86" s="1" t="s">
        <v>140</v>
      </c>
      <c r="B86" s="24"/>
      <c r="C86" s="25"/>
      <c r="D86" s="18" t="s">
        <v>141</v>
      </c>
      <c r="E86" s="6"/>
      <c r="F86" s="8">
        <f>F87</f>
        <v>181201</v>
      </c>
      <c r="G86" s="8">
        <f t="shared" ref="G86" si="33">G87</f>
        <v>181201</v>
      </c>
      <c r="H86" s="39">
        <f t="shared" si="30"/>
        <v>100</v>
      </c>
    </row>
    <row r="87" spans="1:8" x14ac:dyDescent="0.2">
      <c r="A87" s="19" t="s">
        <v>139</v>
      </c>
      <c r="B87" s="24"/>
      <c r="C87" s="25"/>
      <c r="D87" s="18"/>
      <c r="E87" s="6">
        <v>200</v>
      </c>
      <c r="F87" s="8">
        <v>181201</v>
      </c>
      <c r="G87" s="8">
        <v>181201</v>
      </c>
      <c r="H87" s="39">
        <f t="shared" si="30"/>
        <v>100</v>
      </c>
    </row>
    <row r="88" spans="1:8" hidden="1" x14ac:dyDescent="0.2">
      <c r="A88" s="5"/>
      <c r="C88" s="25"/>
      <c r="D88" s="2"/>
      <c r="E88" s="6"/>
      <c r="F88" s="36">
        <f>F89</f>
        <v>0</v>
      </c>
      <c r="G88" s="36">
        <f t="shared" ref="G88" si="34">G89</f>
        <v>0</v>
      </c>
      <c r="H88" s="38" t="e">
        <f t="shared" si="30"/>
        <v>#DIV/0!</v>
      </c>
    </row>
    <row r="89" spans="1:8" ht="25.5" hidden="1" x14ac:dyDescent="0.2">
      <c r="A89" s="19" t="s">
        <v>58</v>
      </c>
      <c r="B89" s="24"/>
      <c r="C89" s="25"/>
      <c r="D89" s="18"/>
      <c r="E89" s="6">
        <v>200</v>
      </c>
      <c r="F89" s="36"/>
      <c r="G89" s="36"/>
      <c r="H89" s="38" t="e">
        <f t="shared" si="30"/>
        <v>#DIV/0!</v>
      </c>
    </row>
    <row r="90" spans="1:8" x14ac:dyDescent="0.2">
      <c r="A90" s="22" t="s">
        <v>17</v>
      </c>
      <c r="B90" s="22"/>
      <c r="C90" s="23" t="s">
        <v>26</v>
      </c>
      <c r="D90" s="23"/>
      <c r="E90" s="22"/>
      <c r="F90" s="40">
        <f>F91</f>
        <v>133772</v>
      </c>
      <c r="G90" s="40">
        <f t="shared" ref="G90:G92" si="35">G91</f>
        <v>133772</v>
      </c>
      <c r="H90" s="41">
        <f t="shared" si="30"/>
        <v>100</v>
      </c>
    </row>
    <row r="91" spans="1:8" x14ac:dyDescent="0.2">
      <c r="A91" s="24" t="s">
        <v>18</v>
      </c>
      <c r="B91" s="24"/>
      <c r="C91" s="25" t="s">
        <v>43</v>
      </c>
      <c r="D91" s="25"/>
      <c r="E91" s="24"/>
      <c r="F91" s="4">
        <f>F92</f>
        <v>133772</v>
      </c>
      <c r="G91" s="4">
        <f t="shared" si="35"/>
        <v>133772</v>
      </c>
      <c r="H91" s="39">
        <f t="shared" si="30"/>
        <v>100</v>
      </c>
    </row>
    <row r="92" spans="1:8" ht="25.5" x14ac:dyDescent="0.2">
      <c r="A92" s="1" t="s">
        <v>91</v>
      </c>
      <c r="B92" s="24"/>
      <c r="C92" s="25"/>
      <c r="D92" s="18" t="s">
        <v>92</v>
      </c>
      <c r="E92" s="2"/>
      <c r="F92" s="8">
        <f>F93</f>
        <v>133772</v>
      </c>
      <c r="G92" s="8">
        <f t="shared" si="35"/>
        <v>133772</v>
      </c>
      <c r="H92" s="39">
        <f t="shared" si="30"/>
        <v>100</v>
      </c>
    </row>
    <row r="93" spans="1:8" x14ac:dyDescent="0.2">
      <c r="A93" s="5" t="s">
        <v>62</v>
      </c>
      <c r="B93" s="24"/>
      <c r="C93" s="25"/>
      <c r="D93" s="18"/>
      <c r="E93" s="9">
        <v>500</v>
      </c>
      <c r="F93" s="13">
        <v>133772</v>
      </c>
      <c r="G93" s="13">
        <v>133772</v>
      </c>
      <c r="H93" s="39">
        <f t="shared" si="30"/>
        <v>100</v>
      </c>
    </row>
    <row r="94" spans="1:8" x14ac:dyDescent="0.2">
      <c r="A94" s="22" t="s">
        <v>19</v>
      </c>
      <c r="B94" s="22"/>
      <c r="C94" s="23" t="s">
        <v>44</v>
      </c>
      <c r="D94" s="23"/>
      <c r="E94" s="22"/>
      <c r="F94" s="40">
        <f>F95</f>
        <v>406555</v>
      </c>
      <c r="G94" s="40">
        <f t="shared" ref="G94" si="36">G95</f>
        <v>379315</v>
      </c>
      <c r="H94" s="41">
        <f t="shared" si="30"/>
        <v>93.299799535118254</v>
      </c>
    </row>
    <row r="95" spans="1:8" x14ac:dyDescent="0.2">
      <c r="A95" s="24" t="s">
        <v>20</v>
      </c>
      <c r="B95" s="24"/>
      <c r="C95" s="25" t="s">
        <v>45</v>
      </c>
      <c r="D95" s="25"/>
      <c r="E95" s="24"/>
      <c r="F95" s="4">
        <f>F96+F98+F100</f>
        <v>406555</v>
      </c>
      <c r="G95" s="4">
        <f t="shared" ref="G95" si="37">G96+G98+G100</f>
        <v>379315</v>
      </c>
      <c r="H95" s="39">
        <f t="shared" si="30"/>
        <v>93.299799535118254</v>
      </c>
    </row>
    <row r="96" spans="1:8" ht="38.25" x14ac:dyDescent="0.2">
      <c r="A96" s="1" t="s">
        <v>93</v>
      </c>
      <c r="B96" s="24"/>
      <c r="C96" s="25"/>
      <c r="D96" s="18" t="s">
        <v>95</v>
      </c>
      <c r="E96" s="2"/>
      <c r="F96" s="8">
        <f>F97</f>
        <v>74670</v>
      </c>
      <c r="G96" s="8">
        <f t="shared" ref="G96" si="38">G97</f>
        <v>74670</v>
      </c>
      <c r="H96" s="39">
        <f t="shared" si="30"/>
        <v>100</v>
      </c>
    </row>
    <row r="97" spans="1:8" x14ac:dyDescent="0.2">
      <c r="A97" s="5" t="s">
        <v>62</v>
      </c>
      <c r="B97" s="24"/>
      <c r="C97" s="25"/>
      <c r="D97" s="18"/>
      <c r="E97" s="9">
        <v>500</v>
      </c>
      <c r="F97" s="8">
        <v>74670</v>
      </c>
      <c r="G97" s="8">
        <v>74670</v>
      </c>
      <c r="H97" s="39">
        <f t="shared" si="30"/>
        <v>100</v>
      </c>
    </row>
    <row r="98" spans="1:8" ht="25.5" x14ac:dyDescent="0.2">
      <c r="A98" s="1" t="s">
        <v>94</v>
      </c>
      <c r="B98" s="24"/>
      <c r="C98" s="25"/>
      <c r="D98" s="18" t="s">
        <v>96</v>
      </c>
      <c r="E98" s="2"/>
      <c r="F98" s="8">
        <f>F99</f>
        <v>201885</v>
      </c>
      <c r="G98" s="8">
        <f t="shared" ref="G98" si="39">G99</f>
        <v>201885</v>
      </c>
      <c r="H98" s="39">
        <f t="shared" si="30"/>
        <v>100</v>
      </c>
    </row>
    <row r="99" spans="1:8" x14ac:dyDescent="0.2">
      <c r="A99" s="5" t="s">
        <v>62</v>
      </c>
      <c r="B99" s="24"/>
      <c r="C99" s="25"/>
      <c r="D99" s="18"/>
      <c r="E99" s="9">
        <v>500</v>
      </c>
      <c r="F99" s="8">
        <v>201885</v>
      </c>
      <c r="G99" s="8">
        <v>201885</v>
      </c>
      <c r="H99" s="39">
        <f t="shared" si="30"/>
        <v>100</v>
      </c>
    </row>
    <row r="100" spans="1:8" x14ac:dyDescent="0.2">
      <c r="A100" s="1" t="s">
        <v>118</v>
      </c>
      <c r="B100" s="18"/>
      <c r="C100" s="25"/>
      <c r="D100" s="18" t="s">
        <v>119</v>
      </c>
      <c r="E100" s="2"/>
      <c r="F100" s="8">
        <f>F101</f>
        <v>130000</v>
      </c>
      <c r="G100" s="8">
        <f t="shared" ref="G100" si="40">G101</f>
        <v>102760</v>
      </c>
      <c r="H100" s="39">
        <f t="shared" si="30"/>
        <v>79.046153846153842</v>
      </c>
    </row>
    <row r="101" spans="1:8" ht="25.5" x14ac:dyDescent="0.2">
      <c r="A101" s="5" t="s">
        <v>58</v>
      </c>
      <c r="B101" s="24"/>
      <c r="C101" s="25"/>
      <c r="D101" s="21"/>
      <c r="E101" s="6">
        <v>200</v>
      </c>
      <c r="F101" s="8">
        <v>130000</v>
      </c>
      <c r="G101" s="8">
        <v>102760</v>
      </c>
      <c r="H101" s="39">
        <f t="shared" si="30"/>
        <v>79.046153846153842</v>
      </c>
    </row>
    <row r="102" spans="1:8" x14ac:dyDescent="0.2">
      <c r="A102" s="22" t="s">
        <v>21</v>
      </c>
      <c r="B102" s="22"/>
      <c r="C102" s="23">
        <v>1000</v>
      </c>
      <c r="D102" s="23"/>
      <c r="E102" s="22"/>
      <c r="F102" s="40">
        <f>F103+F106</f>
        <v>589268</v>
      </c>
      <c r="G102" s="40">
        <f t="shared" ref="G102" si="41">G103+G106</f>
        <v>568019.34000000008</v>
      </c>
      <c r="H102" s="41">
        <f t="shared" si="30"/>
        <v>96.39405839108862</v>
      </c>
    </row>
    <row r="103" spans="1:8" ht="18.75" customHeight="1" x14ac:dyDescent="0.2">
      <c r="A103" s="24" t="s">
        <v>49</v>
      </c>
      <c r="B103" s="24"/>
      <c r="C103" s="23" t="s">
        <v>48</v>
      </c>
      <c r="D103" s="23"/>
      <c r="E103" s="24"/>
      <c r="F103" s="4">
        <f>F104</f>
        <v>35000</v>
      </c>
      <c r="G103" s="4">
        <f t="shared" ref="G103:G104" si="42">G104</f>
        <v>26024.04</v>
      </c>
      <c r="H103" s="41">
        <f t="shared" si="30"/>
        <v>74.354399999999998</v>
      </c>
    </row>
    <row r="104" spans="1:8" ht="23.25" customHeight="1" x14ac:dyDescent="0.2">
      <c r="A104" s="1" t="s">
        <v>108</v>
      </c>
      <c r="B104" s="2"/>
      <c r="C104" s="23"/>
      <c r="D104" s="25" t="s">
        <v>109</v>
      </c>
      <c r="E104" s="24"/>
      <c r="F104" s="4">
        <f>F105</f>
        <v>35000</v>
      </c>
      <c r="G104" s="4">
        <f t="shared" si="42"/>
        <v>26024.04</v>
      </c>
      <c r="H104" s="39">
        <f t="shared" si="30"/>
        <v>74.354399999999998</v>
      </c>
    </row>
    <row r="105" spans="1:8" ht="12" customHeight="1" x14ac:dyDescent="0.2">
      <c r="A105" s="24" t="s">
        <v>110</v>
      </c>
      <c r="B105" s="24"/>
      <c r="C105" s="23"/>
      <c r="D105" s="23"/>
      <c r="E105" s="24">
        <v>300</v>
      </c>
      <c r="F105" s="4">
        <v>35000</v>
      </c>
      <c r="G105" s="4">
        <v>26024.04</v>
      </c>
      <c r="H105" s="39">
        <f t="shared" si="30"/>
        <v>74.354399999999998</v>
      </c>
    </row>
    <row r="106" spans="1:8" x14ac:dyDescent="0.2">
      <c r="A106" s="24" t="s">
        <v>22</v>
      </c>
      <c r="B106" s="24"/>
      <c r="C106" s="25">
        <v>1003</v>
      </c>
      <c r="D106" s="25"/>
      <c r="E106" s="24"/>
      <c r="F106" s="4">
        <f>F107+F109</f>
        <v>554268</v>
      </c>
      <c r="G106" s="4">
        <f t="shared" ref="G106" si="43">G107+G109</f>
        <v>541995.30000000005</v>
      </c>
      <c r="H106" s="39">
        <f t="shared" si="30"/>
        <v>97.785782329125993</v>
      </c>
    </row>
    <row r="107" spans="1:8" ht="28.5" customHeight="1" x14ac:dyDescent="0.2">
      <c r="A107" s="1" t="s">
        <v>125</v>
      </c>
      <c r="B107" s="24"/>
      <c r="C107" s="25"/>
      <c r="D107" s="18" t="s">
        <v>124</v>
      </c>
      <c r="E107" s="9"/>
      <c r="F107" s="7">
        <f>F108</f>
        <v>554268</v>
      </c>
      <c r="G107" s="7">
        <f t="shared" ref="G107" si="44">G108</f>
        <v>541995.30000000005</v>
      </c>
      <c r="H107" s="39">
        <f t="shared" si="30"/>
        <v>97.785782329125993</v>
      </c>
    </row>
    <row r="108" spans="1:8" x14ac:dyDescent="0.2">
      <c r="A108" s="24" t="s">
        <v>110</v>
      </c>
      <c r="B108" s="24"/>
      <c r="C108" s="25"/>
      <c r="D108" s="21"/>
      <c r="E108" s="9">
        <v>300</v>
      </c>
      <c r="F108" s="13">
        <v>554268</v>
      </c>
      <c r="G108" s="13">
        <v>541995.30000000005</v>
      </c>
      <c r="H108" s="39">
        <f t="shared" si="30"/>
        <v>97.785782329125993</v>
      </c>
    </row>
    <row r="109" spans="1:8" hidden="1" x14ac:dyDescent="0.2">
      <c r="A109" s="1"/>
      <c r="B109" s="26"/>
      <c r="C109" s="26"/>
      <c r="D109" s="18"/>
      <c r="E109" s="9"/>
      <c r="F109" s="37"/>
      <c r="G109" s="37"/>
      <c r="H109" s="38" t="e">
        <f t="shared" si="30"/>
        <v>#DIV/0!</v>
      </c>
    </row>
    <row r="110" spans="1:8" hidden="1" x14ac:dyDescent="0.2">
      <c r="A110" s="24"/>
      <c r="B110" s="24"/>
      <c r="C110" s="25"/>
      <c r="D110" s="21"/>
      <c r="E110" s="9"/>
      <c r="F110" s="37"/>
      <c r="G110" s="37"/>
      <c r="H110" s="38" t="e">
        <f t="shared" si="30"/>
        <v>#DIV/0!</v>
      </c>
    </row>
    <row r="111" spans="1:8" x14ac:dyDescent="0.2">
      <c r="A111" s="22" t="s">
        <v>23</v>
      </c>
      <c r="B111" s="22"/>
      <c r="C111" s="23">
        <v>1100</v>
      </c>
      <c r="D111" s="23"/>
      <c r="E111" s="22"/>
      <c r="F111" s="40">
        <f>F112</f>
        <v>46221.5</v>
      </c>
      <c r="G111" s="40">
        <f t="shared" ref="G111" si="45">G112</f>
        <v>46221.5</v>
      </c>
      <c r="H111" s="41">
        <f t="shared" si="30"/>
        <v>100</v>
      </c>
    </row>
    <row r="112" spans="1:8" x14ac:dyDescent="0.2">
      <c r="A112" s="24" t="s">
        <v>24</v>
      </c>
      <c r="B112" s="24"/>
      <c r="C112" s="25">
        <v>1102</v>
      </c>
      <c r="D112" s="25"/>
      <c r="E112" s="24"/>
      <c r="F112" s="4">
        <f>F113+F115+F117</f>
        <v>46221.5</v>
      </c>
      <c r="G112" s="4">
        <f t="shared" ref="G112" si="46">G113+G115+G117</f>
        <v>46221.5</v>
      </c>
      <c r="H112" s="39">
        <f t="shared" si="30"/>
        <v>100</v>
      </c>
    </row>
    <row r="113" spans="1:8" ht="51" x14ac:dyDescent="0.2">
      <c r="A113" s="1" t="s">
        <v>97</v>
      </c>
      <c r="B113" s="24"/>
      <c r="C113" s="25"/>
      <c r="D113" s="18" t="s">
        <v>98</v>
      </c>
      <c r="E113" s="9"/>
      <c r="F113" s="8">
        <f>F114</f>
        <v>46221.5</v>
      </c>
      <c r="G113" s="8">
        <f t="shared" ref="G113" si="47">G114</f>
        <v>46221.5</v>
      </c>
      <c r="H113" s="39">
        <f t="shared" si="30"/>
        <v>100</v>
      </c>
    </row>
    <row r="114" spans="1:8" ht="25.5" x14ac:dyDescent="0.2">
      <c r="A114" s="5" t="s">
        <v>58</v>
      </c>
      <c r="B114" s="24"/>
      <c r="C114" s="25"/>
      <c r="D114" s="21"/>
      <c r="E114" s="6">
        <v>200</v>
      </c>
      <c r="F114" s="8">
        <v>46221.5</v>
      </c>
      <c r="G114" s="8">
        <v>46221.5</v>
      </c>
      <c r="H114" s="39">
        <f t="shared" si="30"/>
        <v>100</v>
      </c>
    </row>
    <row r="115" spans="1:8" ht="38.25" hidden="1" x14ac:dyDescent="0.2">
      <c r="A115" s="1" t="s">
        <v>106</v>
      </c>
      <c r="B115" s="24"/>
      <c r="C115" s="25"/>
      <c r="D115" s="18" t="s">
        <v>107</v>
      </c>
      <c r="E115" s="6"/>
      <c r="F115" s="8">
        <f>F116</f>
        <v>0</v>
      </c>
      <c r="G115" s="8">
        <f t="shared" ref="G115" si="48">G116</f>
        <v>0</v>
      </c>
      <c r="H115" s="41" t="e">
        <f t="shared" si="30"/>
        <v>#DIV/0!</v>
      </c>
    </row>
    <row r="116" spans="1:8" hidden="1" x14ac:dyDescent="0.2">
      <c r="A116" s="1" t="s">
        <v>62</v>
      </c>
      <c r="B116" s="24"/>
      <c r="C116" s="25"/>
      <c r="D116" s="21"/>
      <c r="E116" s="6">
        <v>200</v>
      </c>
      <c r="F116" s="8"/>
      <c r="G116" s="8"/>
      <c r="H116" s="41" t="e">
        <f t="shared" si="30"/>
        <v>#DIV/0!</v>
      </c>
    </row>
    <row r="117" spans="1:8" ht="38.25" hidden="1" x14ac:dyDescent="0.2">
      <c r="A117" s="5" t="s">
        <v>104</v>
      </c>
      <c r="B117" s="24"/>
      <c r="C117" s="25"/>
      <c r="D117" s="18" t="s">
        <v>105</v>
      </c>
      <c r="E117" s="6"/>
      <c r="F117" s="8">
        <f>F118</f>
        <v>0</v>
      </c>
      <c r="G117" s="8">
        <f t="shared" ref="G117" si="49">G118</f>
        <v>0</v>
      </c>
      <c r="H117" s="41" t="e">
        <f t="shared" si="30"/>
        <v>#DIV/0!</v>
      </c>
    </row>
    <row r="118" spans="1:8" ht="25.5" hidden="1" x14ac:dyDescent="0.2">
      <c r="A118" s="5" t="s">
        <v>58</v>
      </c>
      <c r="B118" s="24"/>
      <c r="C118" s="25"/>
      <c r="D118" s="21"/>
      <c r="E118" s="6">
        <v>200</v>
      </c>
      <c r="F118" s="8"/>
      <c r="G118" s="8"/>
      <c r="H118" s="41" t="e">
        <f t="shared" si="30"/>
        <v>#DIV/0!</v>
      </c>
    </row>
    <row r="119" spans="1:8" x14ac:dyDescent="0.2">
      <c r="A119" s="22" t="s">
        <v>25</v>
      </c>
      <c r="B119" s="22"/>
      <c r="C119" s="23"/>
      <c r="D119" s="23"/>
      <c r="E119" s="22"/>
      <c r="F119" s="40">
        <f>F11+F38+F43+F50+F62+F90+F94+F102+F111</f>
        <v>22578842.68</v>
      </c>
      <c r="G119" s="40">
        <f t="shared" ref="G119" si="50">G11+G38+G43+G50+G62+G90+G94+G102+G111</f>
        <v>20642000.219999999</v>
      </c>
      <c r="H119" s="41">
        <f t="shared" si="30"/>
        <v>91.421870077886553</v>
      </c>
    </row>
    <row r="120" spans="1:8" x14ac:dyDescent="0.2">
      <c r="A120" s="30"/>
      <c r="B120" s="30"/>
      <c r="C120" s="30"/>
      <c r="D120" s="30"/>
      <c r="E120" s="30"/>
      <c r="F120" s="31"/>
    </row>
    <row r="121" spans="1:8" x14ac:dyDescent="0.2">
      <c r="A121" s="29"/>
      <c r="B121" s="29"/>
      <c r="C121" s="29"/>
      <c r="D121" s="29"/>
      <c r="E121" s="29"/>
      <c r="F121" s="29"/>
    </row>
  </sheetData>
  <mergeCells count="13">
    <mergeCell ref="G8:G9"/>
    <mergeCell ref="H8:H9"/>
    <mergeCell ref="A8:A9"/>
    <mergeCell ref="F8:F9"/>
    <mergeCell ref="C8:C9"/>
    <mergeCell ref="B8:B9"/>
    <mergeCell ref="D8:D9"/>
    <mergeCell ref="E8:E9"/>
    <mergeCell ref="A6:H6"/>
    <mergeCell ref="F1:H1"/>
    <mergeCell ref="F2:H2"/>
    <mergeCell ref="F3:H3"/>
    <mergeCell ref="F4:H4"/>
  </mergeCells>
  <pageMargins left="0.7" right="0.7" top="0.75" bottom="0.75" header="0.3" footer="0.3"/>
  <pageSetup paperSize="9" scale="70" fitToHeight="3" orientation="portrait" r:id="rId1"/>
  <rowBreaks count="1" manualBreakCount="1">
    <brk id="49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2020-07-02T05:21:53Z</cp:lastPrinted>
  <dcterms:created xsi:type="dcterms:W3CDTF">2015-02-12T11:14:02Z</dcterms:created>
  <dcterms:modified xsi:type="dcterms:W3CDTF">2020-07-02T05:22:03Z</dcterms:modified>
</cp:coreProperties>
</file>