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(2)'!$A$1:$F$107</definedName>
  </definedNames>
  <calcPr calcId="144525"/>
</workbook>
</file>

<file path=xl/calcChain.xml><?xml version="1.0" encoding="utf-8"?>
<calcChain xmlns="http://schemas.openxmlformats.org/spreadsheetml/2006/main">
  <c r="D67" i="4" l="1"/>
  <c r="E67" i="4"/>
  <c r="D68" i="4"/>
  <c r="E68" i="4"/>
  <c r="F70" i="4"/>
  <c r="F71" i="4"/>
  <c r="D72" i="4"/>
  <c r="E72" i="4"/>
  <c r="D79" i="4"/>
  <c r="E79" i="4"/>
  <c r="D80" i="4"/>
  <c r="E80" i="4"/>
  <c r="F35" i="4"/>
  <c r="E34" i="4"/>
  <c r="D34" i="4"/>
  <c r="F106" i="4"/>
  <c r="F34" i="4" l="1"/>
  <c r="E105" i="4"/>
  <c r="D105" i="4"/>
  <c r="F105" i="4" l="1"/>
  <c r="D9" i="4"/>
  <c r="E9" i="4"/>
  <c r="F104" i="4" l="1"/>
  <c r="F102" i="4"/>
  <c r="F100" i="4"/>
  <c r="F99" i="4"/>
  <c r="F97" i="4"/>
  <c r="F95" i="4"/>
  <c r="F93" i="4"/>
  <c r="F92" i="4"/>
  <c r="F91" i="4"/>
  <c r="F89" i="4"/>
  <c r="F87" i="4"/>
  <c r="F86" i="4"/>
  <c r="F83" i="4"/>
  <c r="F78" i="4"/>
  <c r="F76" i="4"/>
  <c r="F66" i="4"/>
  <c r="F64" i="4"/>
  <c r="F61" i="4"/>
  <c r="F59" i="4"/>
  <c r="F57" i="4"/>
  <c r="F55" i="4"/>
  <c r="F53" i="4"/>
  <c r="F51" i="4"/>
  <c r="F49" i="4"/>
  <c r="F46" i="4"/>
  <c r="F44" i="4"/>
  <c r="F43" i="4"/>
  <c r="F41" i="4"/>
  <c r="F39" i="4"/>
  <c r="F37" i="4"/>
  <c r="F33" i="4"/>
  <c r="F31" i="4"/>
  <c r="F29" i="4"/>
  <c r="F28" i="4"/>
  <c r="F26" i="4"/>
  <c r="F24" i="4"/>
  <c r="F21" i="4"/>
  <c r="F19" i="4"/>
  <c r="F17" i="4"/>
  <c r="F15" i="4"/>
  <c r="F12" i="4"/>
  <c r="F10" i="4"/>
  <c r="F9" i="4"/>
  <c r="E103" i="4" l="1"/>
  <c r="E101" i="4"/>
  <c r="E98" i="4"/>
  <c r="E96" i="4"/>
  <c r="E94" i="4"/>
  <c r="E90" i="4"/>
  <c r="E88" i="4"/>
  <c r="E85" i="4"/>
  <c r="E82" i="4"/>
  <c r="E77" i="4"/>
  <c r="E75" i="4"/>
  <c r="E65" i="4"/>
  <c r="E63" i="4"/>
  <c r="E60" i="4"/>
  <c r="E58" i="4"/>
  <c r="E56" i="4"/>
  <c r="E54" i="4"/>
  <c r="E52" i="4"/>
  <c r="E50" i="4"/>
  <c r="E48" i="4"/>
  <c r="E45" i="4"/>
  <c r="E42" i="4"/>
  <c r="E40" i="4"/>
  <c r="E38" i="4"/>
  <c r="E36" i="4"/>
  <c r="E32" i="4"/>
  <c r="E30" i="4"/>
  <c r="E27" i="4"/>
  <c r="E25" i="4"/>
  <c r="E23" i="4"/>
  <c r="E18" i="4"/>
  <c r="E16" i="4"/>
  <c r="E14" i="4"/>
  <c r="E11" i="4"/>
  <c r="E8" i="4"/>
  <c r="E84" i="4" l="1"/>
  <c r="E22" i="4"/>
  <c r="E74" i="4"/>
  <c r="E62" i="4"/>
  <c r="E47" i="4"/>
  <c r="E13" i="4"/>
  <c r="D85" i="4"/>
  <c r="F85" i="4" l="1"/>
  <c r="E107" i="4"/>
  <c r="D23" i="4"/>
  <c r="F23" i="4" s="1"/>
  <c r="D82" i="4" l="1"/>
  <c r="F82" i="4" l="1"/>
  <c r="D32" i="4"/>
  <c r="F32" i="4" s="1"/>
  <c r="D38" i="4" l="1"/>
  <c r="F38" i="4" s="1"/>
  <c r="D40" i="4" l="1"/>
  <c r="F40" i="4" s="1"/>
  <c r="D42" i="4" l="1"/>
  <c r="F42" i="4" l="1"/>
  <c r="D77" i="4"/>
  <c r="F77" i="4" s="1"/>
  <c r="D75" i="4"/>
  <c r="F75" i="4" s="1"/>
  <c r="D74" i="4" l="1"/>
  <c r="F74" i="4" s="1"/>
  <c r="D65" i="4" l="1"/>
  <c r="F65" i="4" s="1"/>
  <c r="D60" i="4" l="1"/>
  <c r="F60" i="4" s="1"/>
  <c r="D58" i="4" l="1"/>
  <c r="F58" i="4" s="1"/>
  <c r="D16" i="4" l="1"/>
  <c r="F16" i="4" s="1"/>
  <c r="D54" i="4" l="1"/>
  <c r="F54" i="4" s="1"/>
  <c r="D63" i="4"/>
  <c r="D62" i="4" l="1"/>
  <c r="F62" i="4" s="1"/>
  <c r="F63" i="4"/>
  <c r="D27" i="4"/>
  <c r="F27" i="4" s="1"/>
  <c r="D25" i="4"/>
  <c r="F25" i="4" l="1"/>
  <c r="D36" i="4"/>
  <c r="F36" i="4" s="1"/>
  <c r="D56" i="4"/>
  <c r="F56" i="4" s="1"/>
  <c r="D52" i="4"/>
  <c r="F52" i="4" s="1"/>
  <c r="D50" i="4"/>
  <c r="F50" i="4" s="1"/>
  <c r="D48" i="4"/>
  <c r="F48" i="4" s="1"/>
  <c r="D103" i="4"/>
  <c r="F103" i="4" s="1"/>
  <c r="D101" i="4"/>
  <c r="F101" i="4" s="1"/>
  <c r="D98" i="4"/>
  <c r="F98" i="4" s="1"/>
  <c r="D96" i="4"/>
  <c r="F96" i="4" s="1"/>
  <c r="D94" i="4"/>
  <c r="F94" i="4" s="1"/>
  <c r="D90" i="4"/>
  <c r="F90" i="4" s="1"/>
  <c r="D88" i="4"/>
  <c r="D30" i="4"/>
  <c r="F30" i="4" s="1"/>
  <c r="D45" i="4"/>
  <c r="F45" i="4" s="1"/>
  <c r="D18" i="4"/>
  <c r="F18" i="4" s="1"/>
  <c r="D14" i="4"/>
  <c r="F14" i="4" s="1"/>
  <c r="D11" i="4"/>
  <c r="F11" i="4" s="1"/>
  <c r="F88" i="4" l="1"/>
  <c r="D84" i="4"/>
  <c r="D22" i="4"/>
  <c r="F22" i="4"/>
  <c r="D47" i="4"/>
  <c r="F47" i="4" s="1"/>
  <c r="F84" i="4"/>
  <c r="D8" i="4"/>
  <c r="F8" i="4" s="1"/>
  <c r="F20" i="4"/>
  <c r="D13" i="4"/>
  <c r="D107" i="4" l="1"/>
  <c r="F107" i="4" s="1"/>
  <c r="F13" i="4"/>
</calcChain>
</file>

<file path=xl/sharedStrings.xml><?xml version="1.0" encoding="utf-8"?>
<sst xmlns="http://schemas.openxmlformats.org/spreadsheetml/2006/main" count="162" uniqueCount="118">
  <si>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</si>
  <si>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</si>
  <si>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</si>
  <si>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</si>
  <si>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</si>
  <si>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</si>
  <si>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</si>
  <si>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</si>
  <si>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</si>
  <si>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</si>
  <si>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</si>
  <si>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</si>
  <si>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</si>
  <si>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</si>
  <si>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</si>
  <si>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</si>
  <si>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</si>
  <si>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</si>
  <si>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</si>
  <si>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</si>
  <si>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</si>
  <si>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</si>
  <si>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</si>
  <si>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</si>
  <si>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</si>
  <si>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</si>
  <si>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</si>
  <si>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</si>
  <si>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</si>
  <si>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</si>
  <si>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</si>
  <si>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</si>
  <si>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</si>
  <si>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</si>
  <si>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</si>
  <si>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</si>
  <si>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</si>
  <si>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</si>
  <si>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</si>
  <si>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</si>
  <si>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</si>
  <si>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</si>
  <si>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</si>
  <si>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</si>
  <si>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</si>
  <si>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</si>
  <si>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</si>
  <si>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</si>
  <si>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</si>
  <si>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</si>
  <si>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</si>
  <si>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</si>
  <si>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</si>
  <si>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</si>
  <si>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</si>
  <si>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</si>
  <si>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</si>
  <si>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</si>
  <si>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</si>
  <si>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</si>
  <si>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</si>
  <si>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</si>
  <si>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</si>
  <si>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</si>
  <si>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</si>
  <si>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</si>
  <si>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</si>
  <si>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</si>
  <si>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</si>
  <si>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</si>
  <si>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</si>
  <si>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</si>
  <si>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</si>
  <si>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</si>
  <si>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</si>
  <si>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</si>
  <si>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</si>
  <si>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</si>
  <si>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</si>
  <si>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</si>
  <si>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</si>
  <si>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</si>
  <si>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</si>
  <si>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</si>
  <si>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</si>
  <si>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</si>
  <si>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</si>
  <si>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</si>
  <si>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</si>
  <si>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</si>
  <si>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</si>
  <si>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</si>
  <si>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</si>
  <si>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</si>
  <si>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</si>
  <si>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</si>
  <si>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</si>
  <si>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</si>
  <si>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</si>
  <si>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</si>
  <si>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</si>
  <si>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</si>
  <si>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</si>
  <si>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</si>
  <si>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</si>
  <si>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</si>
  <si>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2</t>
  </si>
  <si>
    <t>Утверждено                   (руб.)</t>
  </si>
  <si>
    <t>Исполнено                (руб.)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</si>
  <si>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</si>
  <si>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2019 год</t>
  </si>
  <si>
    <t xml:space="preserve">от                       2000 г. № </t>
  </si>
  <si>
    <t>Обеспечение проведения выборов и референдумов</t>
  </si>
  <si>
    <t>05 0 00 20230</t>
  </si>
  <si>
    <t>Специальные расходы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</si>
  <si>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</si>
  <si>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</si>
  <si>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>Прочая закупка товаров, работ и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</si>
</sst>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" fontId="10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4" fontId="13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view="pageBreakPreview" zoomScale="140" zoomScaleNormal="100" zoomScaleSheetLayoutView="140" workbookViewId="0">
      <selection activeCell="A79" sqref="A7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28515625" style="22" customWidth="1"/>
    <col min="6" max="6" width="10.140625" style="1" customWidth="1"/>
    <col min="7" max="7" width="9.140625" style="1"/>
    <col min="8" max="8" width="14.140625" style="1" customWidth="1"/>
    <col min="9" max="16384" width="9.140625" style="1"/>
  </cols>
  <sheetData>
    <row r="1" spans="1:6" ht="15" customHeight="1" x14ac:dyDescent="0.25">
      <c r="B1" s="46" t="s">
        <v>106</v>
      </c>
      <c r="C1" s="46"/>
      <c r="D1" s="46"/>
      <c r="E1" s="46"/>
      <c r="F1" s="46"/>
    </row>
    <row r="2" spans="1:6" ht="15" customHeight="1" x14ac:dyDescent="0.25">
      <c r="B2" s="34" t="s">
        <v>21</v>
      </c>
      <c r="C2" s="34"/>
      <c r="D2" s="36"/>
      <c r="E2" s="38"/>
      <c r="F2" s="39"/>
    </row>
    <row r="3" spans="1:6" ht="15.75" x14ac:dyDescent="0.25">
      <c r="A3" s="2"/>
      <c r="B3" s="35" t="s">
        <v>22</v>
      </c>
      <c r="C3" s="35"/>
      <c r="D3" s="37"/>
      <c r="E3" s="38"/>
      <c r="F3" s="39"/>
    </row>
    <row r="4" spans="1:6" ht="12" customHeight="1" x14ac:dyDescent="0.25">
      <c r="A4" s="2"/>
      <c r="B4" s="47" t="s">
        <v>111</v>
      </c>
      <c r="C4" s="47"/>
      <c r="D4" s="47"/>
      <c r="E4" s="47"/>
      <c r="F4" s="47"/>
    </row>
    <row r="5" spans="1:6" ht="60.75" customHeight="1" x14ac:dyDescent="0.3">
      <c r="A5" s="48" t="s">
        <v>110</v>
      </c>
      <c r="B5" s="48"/>
      <c r="C5" s="48"/>
      <c r="D5" s="48"/>
      <c r="E5" s="48"/>
      <c r="F5" s="48"/>
    </row>
    <row r="6" spans="1:6" ht="15" customHeight="1" x14ac:dyDescent="0.25">
      <c r="A6" s="44" t="s">
        <v>0</v>
      </c>
      <c r="B6" s="44" t="s">
        <v>1</v>
      </c>
      <c r="C6" s="44" t="s">
        <v>2</v>
      </c>
      <c r="D6" s="44" t="s">
        <v>107</v>
      </c>
      <c r="E6" s="44" t="s">
        <v>108</v>
      </c>
      <c r="F6" s="44" t="s">
        <v>109</v>
      </c>
    </row>
    <row r="7" spans="1:6" ht="23.25" customHeight="1" x14ac:dyDescent="0.25">
      <c r="A7" s="45"/>
      <c r="B7" s="45"/>
      <c r="C7" s="45"/>
      <c r="D7" s="45"/>
      <c r="E7" s="45"/>
      <c r="F7" s="45"/>
    </row>
    <row r="8" spans="1:6" ht="40.5" customHeight="1" x14ac:dyDescent="0.25">
      <c r="A8" s="5" t="s">
        <v>3</v>
      </c>
      <c r="B8" s="6" t="s">
        <v>31</v>
      </c>
      <c r="C8" s="4"/>
      <c r="D8" s="31">
        <f>D9+D11</f>
        <v>216022.12</v>
      </c>
      <c r="E8" s="31">
        <f t="shared" ref="E8" si="0">E9+E11</f>
        <v>155280.12</v>
      </c>
      <c r="F8" s="31">
        <f>E8/D8*100</f>
        <v>71.881583237864703</v>
      </c>
    </row>
    <row r="9" spans="1:6" ht="38.25" x14ac:dyDescent="0.25">
      <c r="A9" s="7" t="s">
        <v>6</v>
      </c>
      <c r="B9" s="24" t="s">
        <v>36</v>
      </c>
      <c r="C9" s="4"/>
      <c r="D9" s="19">
        <f>D10</f>
        <v>200000</v>
      </c>
      <c r="E9" s="19">
        <f t="shared" ref="E9" si="1">E10</f>
        <v>139258</v>
      </c>
      <c r="F9" s="19">
        <f t="shared" ref="F9:F74" si="2">E9/D9*100</f>
        <v>69.628999999999991</v>
      </c>
    </row>
    <row r="10" spans="1:6" ht="25.5" x14ac:dyDescent="0.25">
      <c r="A10" s="8" t="s">
        <v>5</v>
      </c>
      <c r="B10" s="4"/>
      <c r="C10" s="9">
        <v>200</v>
      </c>
      <c r="D10" s="20">
        <v>200000</v>
      </c>
      <c r="E10" s="20">
        <v>139258</v>
      </c>
      <c r="F10" s="19">
        <f t="shared" si="2"/>
        <v>69.628999999999991</v>
      </c>
    </row>
    <row r="11" spans="1:6" ht="25.5" x14ac:dyDescent="0.25">
      <c r="A11" s="7" t="s">
        <v>4</v>
      </c>
      <c r="B11" s="24" t="s">
        <v>64</v>
      </c>
      <c r="C11" s="4"/>
      <c r="D11" s="19">
        <f>D12</f>
        <v>16022.12</v>
      </c>
      <c r="E11" s="19">
        <f t="shared" ref="E11" si="3">E12</f>
        <v>16022.12</v>
      </c>
      <c r="F11" s="19">
        <f t="shared" si="2"/>
        <v>100</v>
      </c>
    </row>
    <row r="12" spans="1:6" ht="25.5" x14ac:dyDescent="0.25">
      <c r="A12" s="8" t="s">
        <v>5</v>
      </c>
      <c r="B12" s="6"/>
      <c r="C12" s="9">
        <v>200</v>
      </c>
      <c r="D12" s="20">
        <v>16022.12</v>
      </c>
      <c r="E12" s="20">
        <v>16022.12</v>
      </c>
      <c r="F12" s="19">
        <f t="shared" si="2"/>
        <v>100</v>
      </c>
    </row>
    <row r="13" spans="1:6" ht="24.75" customHeight="1" x14ac:dyDescent="0.25">
      <c r="A13" s="5" t="s">
        <v>23</v>
      </c>
      <c r="B13" s="10" t="s">
        <v>45</v>
      </c>
      <c r="C13" s="4"/>
      <c r="D13" s="31">
        <f>D14+D16+D18+D20</f>
        <v>7913336.8799999999</v>
      </c>
      <c r="E13" s="31">
        <f t="shared" ref="E13" si="4">E14+E16+E18+E20</f>
        <v>6688308.6799999997</v>
      </c>
      <c r="F13" s="31">
        <f t="shared" si="2"/>
        <v>84.519448387239635</v>
      </c>
    </row>
    <row r="14" spans="1:6" ht="25.5" x14ac:dyDescent="0.25">
      <c r="A14" s="7" t="s">
        <v>34</v>
      </c>
      <c r="B14" s="24" t="s">
        <v>35</v>
      </c>
      <c r="C14" s="11"/>
      <c r="D14" s="20">
        <f>D15</f>
        <v>2885200.38</v>
      </c>
      <c r="E14" s="20">
        <f t="shared" ref="E14" si="5">E15</f>
        <v>2302841.0699999998</v>
      </c>
      <c r="F14" s="19">
        <f t="shared" si="2"/>
        <v>79.815637276465338</v>
      </c>
    </row>
    <row r="15" spans="1:6" ht="25.5" x14ac:dyDescent="0.25">
      <c r="A15" s="8" t="s">
        <v>5</v>
      </c>
      <c r="B15" s="12"/>
      <c r="C15" s="9">
        <v>200</v>
      </c>
      <c r="D15" s="20">
        <v>2885200.38</v>
      </c>
      <c r="E15" s="20">
        <v>2302841.0699999998</v>
      </c>
      <c r="F15" s="19">
        <f t="shared" si="2"/>
        <v>79.815637276465338</v>
      </c>
    </row>
    <row r="16" spans="1:6" ht="25.5" x14ac:dyDescent="0.25">
      <c r="A16" s="7" t="s">
        <v>37</v>
      </c>
      <c r="B16" s="4" t="s">
        <v>39</v>
      </c>
      <c r="C16" s="13"/>
      <c r="D16" s="19">
        <f>D17</f>
        <v>2675625</v>
      </c>
      <c r="E16" s="19">
        <f t="shared" ref="E16" si="6">E17</f>
        <v>2032956.11</v>
      </c>
      <c r="F16" s="19">
        <f t="shared" si="2"/>
        <v>75.980606774118201</v>
      </c>
    </row>
    <row r="17" spans="1:6" ht="25.5" x14ac:dyDescent="0.25">
      <c r="A17" s="8" t="s">
        <v>5</v>
      </c>
      <c r="B17" s="12"/>
      <c r="C17" s="4">
        <v>200</v>
      </c>
      <c r="D17" s="20">
        <v>2675625</v>
      </c>
      <c r="E17" s="20">
        <v>2032956.11</v>
      </c>
      <c r="F17" s="19">
        <f t="shared" si="2"/>
        <v>75.980606774118201</v>
      </c>
    </row>
    <row r="18" spans="1:6" x14ac:dyDescent="0.25">
      <c r="A18" s="7" t="s">
        <v>7</v>
      </c>
      <c r="B18" s="33" t="s">
        <v>102</v>
      </c>
      <c r="C18" s="13"/>
      <c r="D18" s="21">
        <f>D19</f>
        <v>2222812</v>
      </c>
      <c r="E18" s="21">
        <f t="shared" ref="E18" si="7">E19</f>
        <v>2222812</v>
      </c>
      <c r="F18" s="19">
        <f t="shared" si="2"/>
        <v>100</v>
      </c>
    </row>
    <row r="19" spans="1:6" ht="25.5" x14ac:dyDescent="0.25">
      <c r="A19" s="8" t="s">
        <v>5</v>
      </c>
      <c r="B19" s="12"/>
      <c r="C19" s="9">
        <v>200</v>
      </c>
      <c r="D19" s="20">
        <v>2222812</v>
      </c>
      <c r="E19" s="20">
        <v>2222812</v>
      </c>
      <c r="F19" s="19">
        <f t="shared" si="2"/>
        <v>100</v>
      </c>
    </row>
    <row r="20" spans="1:6" ht="25.5" x14ac:dyDescent="0.25">
      <c r="A20" s="7" t="s">
        <v>90</v>
      </c>
      <c r="B20" s="33" t="s">
        <v>103</v>
      </c>
      <c r="C20" s="13"/>
      <c r="D20" s="21">
        <v>129699.5</v>
      </c>
      <c r="E20" s="21">
        <v>129699.5</v>
      </c>
      <c r="F20" s="19">
        <f t="shared" si="2"/>
        <v>100</v>
      </c>
    </row>
    <row r="21" spans="1:6" ht="25.5" x14ac:dyDescent="0.25">
      <c r="A21" s="8" t="s">
        <v>5</v>
      </c>
      <c r="B21" s="12"/>
      <c r="C21" s="9">
        <v>200</v>
      </c>
      <c r="D21" s="20">
        <v>129699.5</v>
      </c>
      <c r="E21" s="20">
        <v>129699.5</v>
      </c>
      <c r="F21" s="19">
        <f t="shared" si="2"/>
        <v>100</v>
      </c>
    </row>
    <row r="22" spans="1:6" ht="27" x14ac:dyDescent="0.25">
      <c r="A22" s="5" t="s">
        <v>24</v>
      </c>
      <c r="B22" s="10" t="s">
        <v>44</v>
      </c>
      <c r="C22" s="18"/>
      <c r="D22" s="31">
        <f>D42+D25+D27+D38+D40+D45+D23+D30+D32+D34+D36</f>
        <v>5387308</v>
      </c>
      <c r="E22" s="31">
        <f>E42+E25+E27+E38+E40+E45+E23+E30+E32+E34+E36</f>
        <v>5060028.82</v>
      </c>
      <c r="F22" s="31">
        <f t="shared" si="2"/>
        <v>93.924995934889935</v>
      </c>
    </row>
    <row r="23" spans="1:6" x14ac:dyDescent="0.25">
      <c r="A23" s="7" t="s">
        <v>9</v>
      </c>
      <c r="B23" s="4" t="s">
        <v>40</v>
      </c>
      <c r="C23" s="4"/>
      <c r="D23" s="19">
        <f>D24+D29</f>
        <v>3444485</v>
      </c>
      <c r="E23" s="19">
        <f t="shared" ref="E23" si="8">E24+E29</f>
        <v>3336610.42</v>
      </c>
      <c r="F23" s="19">
        <f t="shared" si="2"/>
        <v>96.868194229326008</v>
      </c>
    </row>
    <row r="24" spans="1:6" ht="25.5" x14ac:dyDescent="0.25">
      <c r="A24" s="8" t="s">
        <v>5</v>
      </c>
      <c r="B24" s="4"/>
      <c r="C24" s="9">
        <v>200</v>
      </c>
      <c r="D24" s="19">
        <v>3439485</v>
      </c>
      <c r="E24" s="19">
        <v>3332345.23</v>
      </c>
      <c r="F24" s="19">
        <f t="shared" si="2"/>
        <v>96.885005458666058</v>
      </c>
    </row>
    <row r="25" spans="1:6" ht="38.25" hidden="1" x14ac:dyDescent="0.25">
      <c r="A25" s="7" t="s">
        <v>65</v>
      </c>
      <c r="B25" s="4" t="s">
        <v>67</v>
      </c>
      <c r="C25" s="4"/>
      <c r="D25" s="19">
        <f>D26</f>
        <v>0</v>
      </c>
      <c r="E25" s="19">
        <f t="shared" ref="E25" si="9">E26</f>
        <v>0</v>
      </c>
      <c r="F25" s="19" t="e">
        <f t="shared" si="2"/>
        <v>#DIV/0!</v>
      </c>
    </row>
    <row r="26" spans="1:6" ht="25.5" hidden="1" x14ac:dyDescent="0.25">
      <c r="A26" s="8" t="s">
        <v>5</v>
      </c>
      <c r="B26" s="4"/>
      <c r="C26" s="9">
        <v>200</v>
      </c>
      <c r="D26" s="19"/>
      <c r="E26" s="19"/>
      <c r="F26" s="19" t="e">
        <f t="shared" si="2"/>
        <v>#DIV/0!</v>
      </c>
    </row>
    <row r="27" spans="1:6" ht="25.5" hidden="1" x14ac:dyDescent="0.25">
      <c r="A27" s="8" t="s">
        <v>66</v>
      </c>
      <c r="B27" s="4" t="s">
        <v>68</v>
      </c>
      <c r="C27" s="9"/>
      <c r="D27" s="19">
        <f>D28</f>
        <v>0</v>
      </c>
      <c r="E27" s="19">
        <f t="shared" ref="E27" si="10">E28</f>
        <v>0</v>
      </c>
      <c r="F27" s="19" t="e">
        <f t="shared" si="2"/>
        <v>#DIV/0!</v>
      </c>
    </row>
    <row r="28" spans="1:6" ht="25.5" hidden="1" x14ac:dyDescent="0.25">
      <c r="A28" s="8" t="s">
        <v>5</v>
      </c>
      <c r="B28" s="4"/>
      <c r="C28" s="9">
        <v>200</v>
      </c>
      <c r="D28" s="19"/>
      <c r="E28" s="19"/>
      <c r="F28" s="19" t="e">
        <f t="shared" si="2"/>
        <v>#DIV/0!</v>
      </c>
    </row>
    <row r="29" spans="1:6" x14ac:dyDescent="0.25">
      <c r="A29" s="8" t="s">
        <v>18</v>
      </c>
      <c r="B29" s="4"/>
      <c r="C29" s="9">
        <v>800</v>
      </c>
      <c r="D29" s="19">
        <v>5000</v>
      </c>
      <c r="E29" s="19">
        <v>4265.1899999999996</v>
      </c>
      <c r="F29" s="19">
        <f t="shared" si="2"/>
        <v>85.303799999999995</v>
      </c>
    </row>
    <row r="30" spans="1:6" x14ac:dyDescent="0.25">
      <c r="A30" s="7" t="s">
        <v>10</v>
      </c>
      <c r="B30" s="4" t="s">
        <v>38</v>
      </c>
      <c r="C30" s="25"/>
      <c r="D30" s="21">
        <f>D31</f>
        <v>149366.67000000001</v>
      </c>
      <c r="E30" s="21">
        <f t="shared" ref="E30" si="11">E31</f>
        <v>149366.67000000001</v>
      </c>
      <c r="F30" s="19">
        <f t="shared" si="2"/>
        <v>100</v>
      </c>
    </row>
    <row r="31" spans="1:6" ht="26.25" x14ac:dyDescent="0.25">
      <c r="A31" s="14" t="s">
        <v>5</v>
      </c>
      <c r="B31" s="4"/>
      <c r="C31" s="9">
        <v>200</v>
      </c>
      <c r="D31" s="20">
        <v>149366.67000000001</v>
      </c>
      <c r="E31" s="20">
        <v>149366.67000000001</v>
      </c>
      <c r="F31" s="19">
        <f t="shared" si="2"/>
        <v>100</v>
      </c>
    </row>
    <row r="32" spans="1:6" x14ac:dyDescent="0.25">
      <c r="A32" s="7" t="s">
        <v>11</v>
      </c>
      <c r="B32" s="4" t="s">
        <v>41</v>
      </c>
      <c r="C32" s="4"/>
      <c r="D32" s="19">
        <f>D33</f>
        <v>47520</v>
      </c>
      <c r="E32" s="19">
        <f t="shared" ref="E32" si="12">E33</f>
        <v>47520</v>
      </c>
      <c r="F32" s="19">
        <f t="shared" si="2"/>
        <v>100</v>
      </c>
    </row>
    <row r="33" spans="1:6" ht="25.5" x14ac:dyDescent="0.25">
      <c r="A33" s="8" t="s">
        <v>5</v>
      </c>
      <c r="B33" s="4"/>
      <c r="C33" s="9">
        <v>200</v>
      </c>
      <c r="D33" s="20">
        <v>47520</v>
      </c>
      <c r="E33" s="20">
        <v>47520</v>
      </c>
      <c r="F33" s="19">
        <f t="shared" si="2"/>
        <v>100</v>
      </c>
    </row>
    <row r="34" spans="1:6" ht="25.5" x14ac:dyDescent="0.25">
      <c r="A34" s="7" t="s">
        <v>115</v>
      </c>
      <c r="B34" s="4" t="s">
        <v>116</v>
      </c>
      <c r="C34" s="9"/>
      <c r="D34" s="20">
        <f>D35</f>
        <v>181201</v>
      </c>
      <c r="E34" s="20">
        <f>E35</f>
        <v>181201</v>
      </c>
      <c r="F34" s="19">
        <f>E34/D34*100</f>
        <v>100</v>
      </c>
    </row>
    <row r="35" spans="1:6" x14ac:dyDescent="0.25">
      <c r="A35" s="8" t="s">
        <v>117</v>
      </c>
      <c r="B35" s="4"/>
      <c r="C35" s="9">
        <v>200</v>
      </c>
      <c r="D35" s="20">
        <v>181201</v>
      </c>
      <c r="E35" s="20">
        <v>181201</v>
      </c>
      <c r="F35" s="19">
        <f>E35/D35*100</f>
        <v>100</v>
      </c>
    </row>
    <row r="36" spans="1:6" ht="25.5" x14ac:dyDescent="0.25">
      <c r="A36" s="7" t="s">
        <v>26</v>
      </c>
      <c r="B36" s="12" t="s">
        <v>42</v>
      </c>
      <c r="C36" s="13"/>
      <c r="D36" s="19">
        <f>D37</f>
        <v>173881.25</v>
      </c>
      <c r="E36" s="19">
        <f t="shared" ref="E36" si="13">E37</f>
        <v>90996.49</v>
      </c>
      <c r="F36" s="19">
        <f t="shared" si="2"/>
        <v>52.332548794076416</v>
      </c>
    </row>
    <row r="37" spans="1:6" ht="26.25" x14ac:dyDescent="0.25">
      <c r="A37" s="14" t="s">
        <v>5</v>
      </c>
      <c r="B37" s="12"/>
      <c r="C37" s="9">
        <v>200</v>
      </c>
      <c r="D37" s="20">
        <v>173881.25</v>
      </c>
      <c r="E37" s="20">
        <v>90996.49</v>
      </c>
      <c r="F37" s="19">
        <f t="shared" si="2"/>
        <v>52.332548794076416</v>
      </c>
    </row>
    <row r="38" spans="1:6" ht="39" x14ac:dyDescent="0.25">
      <c r="A38" s="14" t="s">
        <v>94</v>
      </c>
      <c r="B38" s="12" t="s">
        <v>104</v>
      </c>
      <c r="C38" s="9"/>
      <c r="D38" s="20">
        <f>D39</f>
        <v>229343</v>
      </c>
      <c r="E38" s="20">
        <f t="shared" ref="E38" si="14">E39</f>
        <v>229342.92</v>
      </c>
      <c r="F38" s="19">
        <f t="shared" si="2"/>
        <v>99.999965117749397</v>
      </c>
    </row>
    <row r="39" spans="1:6" ht="26.25" x14ac:dyDescent="0.25">
      <c r="A39" s="16" t="s">
        <v>5</v>
      </c>
      <c r="B39" s="12"/>
      <c r="C39" s="9">
        <v>200</v>
      </c>
      <c r="D39" s="20">
        <v>229343</v>
      </c>
      <c r="E39" s="20">
        <v>229342.92</v>
      </c>
      <c r="F39" s="19">
        <f t="shared" si="2"/>
        <v>99.999965117749397</v>
      </c>
    </row>
    <row r="40" spans="1:6" ht="39" x14ac:dyDescent="0.25">
      <c r="A40" s="14" t="s">
        <v>95</v>
      </c>
      <c r="B40" s="12" t="s">
        <v>105</v>
      </c>
      <c r="C40" s="9"/>
      <c r="D40" s="20">
        <f>D41</f>
        <v>62511.08</v>
      </c>
      <c r="E40" s="20">
        <f t="shared" ref="E40" si="15">E41</f>
        <v>62511.08</v>
      </c>
      <c r="F40" s="19">
        <f t="shared" si="2"/>
        <v>100</v>
      </c>
    </row>
    <row r="41" spans="1:6" ht="26.25" x14ac:dyDescent="0.25">
      <c r="A41" s="14" t="s">
        <v>5</v>
      </c>
      <c r="B41" s="12"/>
      <c r="C41" s="9">
        <v>200</v>
      </c>
      <c r="D41" s="20">
        <v>62511.08</v>
      </c>
      <c r="E41" s="20">
        <v>62511.08</v>
      </c>
      <c r="F41" s="19">
        <f t="shared" si="2"/>
        <v>100</v>
      </c>
    </row>
    <row r="42" spans="1:6" ht="25.5" x14ac:dyDescent="0.25">
      <c r="A42" s="7" t="s">
        <v>8</v>
      </c>
      <c r="B42" s="12" t="s">
        <v>43</v>
      </c>
      <c r="C42" s="13"/>
      <c r="D42" s="19">
        <f>D43+D44</f>
        <v>879000</v>
      </c>
      <c r="E42" s="19">
        <f t="shared" ref="E42" si="16">E43+E44</f>
        <v>879000</v>
      </c>
      <c r="F42" s="19">
        <f t="shared" si="2"/>
        <v>100</v>
      </c>
    </row>
    <row r="43" spans="1:6" ht="25.5" x14ac:dyDescent="0.25">
      <c r="A43" s="8" t="s">
        <v>5</v>
      </c>
      <c r="B43" s="12"/>
      <c r="C43" s="9">
        <v>200</v>
      </c>
      <c r="D43" s="20">
        <v>463854</v>
      </c>
      <c r="E43" s="20">
        <v>463854</v>
      </c>
      <c r="F43" s="19">
        <f t="shared" si="2"/>
        <v>100</v>
      </c>
    </row>
    <row r="44" spans="1:6" ht="25.5" x14ac:dyDescent="0.25">
      <c r="A44" s="8" t="s">
        <v>91</v>
      </c>
      <c r="B44" s="12"/>
      <c r="C44" s="9">
        <v>400</v>
      </c>
      <c r="D44" s="20">
        <v>415146</v>
      </c>
      <c r="E44" s="20">
        <v>415146</v>
      </c>
      <c r="F44" s="19">
        <f t="shared" si="2"/>
        <v>100</v>
      </c>
    </row>
    <row r="45" spans="1:6" ht="25.5" x14ac:dyDescent="0.25">
      <c r="A45" s="7" t="s">
        <v>25</v>
      </c>
      <c r="B45" s="4" t="s">
        <v>46</v>
      </c>
      <c r="C45" s="13"/>
      <c r="D45" s="19">
        <f>D46</f>
        <v>220000</v>
      </c>
      <c r="E45" s="19">
        <f t="shared" ref="E45" si="17">E46</f>
        <v>83480.240000000005</v>
      </c>
      <c r="F45" s="19">
        <f t="shared" si="2"/>
        <v>37.945563636363637</v>
      </c>
    </row>
    <row r="46" spans="1:6" ht="25.5" x14ac:dyDescent="0.25">
      <c r="A46" s="8" t="s">
        <v>5</v>
      </c>
      <c r="B46" s="4"/>
      <c r="C46" s="9">
        <v>200</v>
      </c>
      <c r="D46" s="20">
        <v>220000</v>
      </c>
      <c r="E46" s="20">
        <v>83480.240000000005</v>
      </c>
      <c r="F46" s="19">
        <f t="shared" si="2"/>
        <v>37.945563636363637</v>
      </c>
    </row>
    <row r="47" spans="1:6" ht="39" customHeight="1" x14ac:dyDescent="0.25">
      <c r="A47" s="5" t="s">
        <v>27</v>
      </c>
      <c r="B47" s="10" t="s">
        <v>32</v>
      </c>
      <c r="C47" s="4"/>
      <c r="D47" s="31">
        <f>D48+D50+D52+D54+D56</f>
        <v>586548.5</v>
      </c>
      <c r="E47" s="31">
        <f t="shared" ref="E47" si="18">E48+E50+E52+E54+E56</f>
        <v>559308.5</v>
      </c>
      <c r="F47" s="31">
        <f t="shared" si="2"/>
        <v>95.35588276161306</v>
      </c>
    </row>
    <row r="48" spans="1:6" ht="26.25" customHeight="1" x14ac:dyDescent="0.25">
      <c r="A48" s="7" t="s">
        <v>47</v>
      </c>
      <c r="B48" s="12" t="s">
        <v>51</v>
      </c>
      <c r="C48" s="4"/>
      <c r="D48" s="19">
        <f>D49</f>
        <v>133772</v>
      </c>
      <c r="E48" s="19">
        <f t="shared" ref="E48" si="19">E49</f>
        <v>133772</v>
      </c>
      <c r="F48" s="19">
        <f t="shared" si="2"/>
        <v>100</v>
      </c>
    </row>
    <row r="49" spans="1:6" ht="13.5" customHeight="1" x14ac:dyDescent="0.25">
      <c r="A49" s="8" t="s">
        <v>12</v>
      </c>
      <c r="B49" s="12"/>
      <c r="C49" s="11">
        <v>500</v>
      </c>
      <c r="D49" s="23">
        <v>133772</v>
      </c>
      <c r="E49" s="23">
        <v>133772</v>
      </c>
      <c r="F49" s="19">
        <f t="shared" si="2"/>
        <v>100</v>
      </c>
    </row>
    <row r="50" spans="1:6" ht="27.75" customHeight="1" x14ac:dyDescent="0.25">
      <c r="A50" s="7" t="s">
        <v>48</v>
      </c>
      <c r="B50" s="12" t="s">
        <v>52</v>
      </c>
      <c r="C50" s="4"/>
      <c r="D50" s="19">
        <f>D51</f>
        <v>74670</v>
      </c>
      <c r="E50" s="19">
        <f t="shared" ref="E50" si="20">E51</f>
        <v>74670</v>
      </c>
      <c r="F50" s="19">
        <f t="shared" si="2"/>
        <v>100</v>
      </c>
    </row>
    <row r="51" spans="1:6" ht="17.25" customHeight="1" x14ac:dyDescent="0.25">
      <c r="A51" s="8" t="s">
        <v>12</v>
      </c>
      <c r="B51" s="12"/>
      <c r="C51" s="11">
        <v>500</v>
      </c>
      <c r="D51" s="19">
        <v>74670</v>
      </c>
      <c r="E51" s="19">
        <v>74670</v>
      </c>
      <c r="F51" s="19">
        <f t="shared" si="2"/>
        <v>100</v>
      </c>
    </row>
    <row r="52" spans="1:6" ht="27.75" customHeight="1" x14ac:dyDescent="0.25">
      <c r="A52" s="7" t="s">
        <v>49</v>
      </c>
      <c r="B52" s="12" t="s">
        <v>53</v>
      </c>
      <c r="C52" s="4"/>
      <c r="D52" s="19">
        <f>D53</f>
        <v>201885</v>
      </c>
      <c r="E52" s="19">
        <f t="shared" ref="E52" si="21">E53</f>
        <v>201885</v>
      </c>
      <c r="F52" s="19">
        <f t="shared" si="2"/>
        <v>100</v>
      </c>
    </row>
    <row r="53" spans="1:6" ht="15.75" customHeight="1" x14ac:dyDescent="0.25">
      <c r="A53" s="8" t="s">
        <v>12</v>
      </c>
      <c r="B53" s="12"/>
      <c r="C53" s="11">
        <v>500</v>
      </c>
      <c r="D53" s="19">
        <v>201885</v>
      </c>
      <c r="E53" s="19">
        <v>201885</v>
      </c>
      <c r="F53" s="19">
        <f t="shared" si="2"/>
        <v>100</v>
      </c>
    </row>
    <row r="54" spans="1:6" x14ac:dyDescent="0.25">
      <c r="A54" s="7" t="s">
        <v>88</v>
      </c>
      <c r="B54" s="12" t="s">
        <v>89</v>
      </c>
      <c r="C54" s="4"/>
      <c r="D54" s="19">
        <f>D55</f>
        <v>130000</v>
      </c>
      <c r="E54" s="19">
        <f t="shared" ref="E54" si="22">E55</f>
        <v>102760</v>
      </c>
      <c r="F54" s="19">
        <f t="shared" si="2"/>
        <v>79.046153846153842</v>
      </c>
    </row>
    <row r="55" spans="1:6" ht="25.5" x14ac:dyDescent="0.25">
      <c r="A55" s="8" t="s">
        <v>5</v>
      </c>
      <c r="B55" s="10"/>
      <c r="C55" s="9">
        <v>200</v>
      </c>
      <c r="D55" s="19">
        <v>130000</v>
      </c>
      <c r="E55" s="19">
        <v>102760</v>
      </c>
      <c r="F55" s="19">
        <f t="shared" si="2"/>
        <v>79.046153846153842</v>
      </c>
    </row>
    <row r="56" spans="1:6" ht="51" x14ac:dyDescent="0.25">
      <c r="A56" s="7" t="s">
        <v>50</v>
      </c>
      <c r="B56" s="12" t="s">
        <v>54</v>
      </c>
      <c r="C56" s="11"/>
      <c r="D56" s="19">
        <f>D57</f>
        <v>46221.5</v>
      </c>
      <c r="E56" s="19">
        <f t="shared" ref="E56" si="23">E57</f>
        <v>46221.5</v>
      </c>
      <c r="F56" s="19">
        <f t="shared" si="2"/>
        <v>100</v>
      </c>
    </row>
    <row r="57" spans="1:6" ht="25.5" x14ac:dyDescent="0.25">
      <c r="A57" s="8" t="s">
        <v>5</v>
      </c>
      <c r="B57" s="10"/>
      <c r="C57" s="9">
        <v>200</v>
      </c>
      <c r="D57" s="19">
        <v>46221.5</v>
      </c>
      <c r="E57" s="19">
        <v>46221.5</v>
      </c>
      <c r="F57" s="19">
        <f t="shared" si="2"/>
        <v>100</v>
      </c>
    </row>
    <row r="58" spans="1:6" ht="25.5" hidden="1" x14ac:dyDescent="0.25">
      <c r="A58" s="8" t="s">
        <v>69</v>
      </c>
      <c r="B58" s="12" t="s">
        <v>70</v>
      </c>
      <c r="C58" s="9"/>
      <c r="D58" s="41">
        <f>D59</f>
        <v>0</v>
      </c>
      <c r="E58" s="41">
        <f t="shared" ref="E58" si="24">E59</f>
        <v>0</v>
      </c>
      <c r="F58" s="40" t="e">
        <f t="shared" si="2"/>
        <v>#DIV/0!</v>
      </c>
    </row>
    <row r="59" spans="1:6" ht="25.5" hidden="1" x14ac:dyDescent="0.25">
      <c r="A59" s="8" t="s">
        <v>5</v>
      </c>
      <c r="B59" s="10"/>
      <c r="C59" s="9">
        <v>200</v>
      </c>
      <c r="D59" s="41"/>
      <c r="E59" s="41"/>
      <c r="F59" s="40" t="e">
        <f t="shared" si="2"/>
        <v>#DIV/0!</v>
      </c>
    </row>
    <row r="60" spans="1:6" ht="38.25" hidden="1" x14ac:dyDescent="0.25">
      <c r="A60" s="17" t="s">
        <v>71</v>
      </c>
      <c r="B60" s="26" t="s">
        <v>72</v>
      </c>
      <c r="C60" s="27"/>
      <c r="D60" s="41">
        <f>D61</f>
        <v>0</v>
      </c>
      <c r="E60" s="41">
        <f t="shared" ref="E60" si="25">E61</f>
        <v>0</v>
      </c>
      <c r="F60" s="40" t="e">
        <f t="shared" si="2"/>
        <v>#DIV/0!</v>
      </c>
    </row>
    <row r="61" spans="1:6" ht="26.25" hidden="1" x14ac:dyDescent="0.25">
      <c r="A61" s="28" t="s">
        <v>5</v>
      </c>
      <c r="B61" s="26"/>
      <c r="C61" s="29">
        <v>200</v>
      </c>
      <c r="D61" s="41"/>
      <c r="E61" s="41"/>
      <c r="F61" s="40" t="e">
        <f t="shared" si="2"/>
        <v>#DIV/0!</v>
      </c>
    </row>
    <row r="62" spans="1:6" ht="40.5" x14ac:dyDescent="0.25">
      <c r="A62" s="30" t="s">
        <v>74</v>
      </c>
      <c r="B62" s="10" t="s">
        <v>75</v>
      </c>
      <c r="C62" s="29"/>
      <c r="D62" s="31">
        <f>D63+D65</f>
        <v>554268</v>
      </c>
      <c r="E62" s="31">
        <f t="shared" ref="E62" si="26">E63+E65</f>
        <v>541995.30000000005</v>
      </c>
      <c r="F62" s="31">
        <f t="shared" si="2"/>
        <v>97.785782329125993</v>
      </c>
    </row>
    <row r="63" spans="1:6" ht="25.5" x14ac:dyDescent="0.25">
      <c r="A63" s="7" t="s">
        <v>100</v>
      </c>
      <c r="B63" s="12" t="s">
        <v>99</v>
      </c>
      <c r="C63" s="27"/>
      <c r="D63" s="20">
        <f>D64</f>
        <v>554268</v>
      </c>
      <c r="E63" s="20">
        <f t="shared" ref="E63" si="27">E64</f>
        <v>541995.30000000005</v>
      </c>
      <c r="F63" s="19">
        <f t="shared" si="2"/>
        <v>97.785782329125993</v>
      </c>
    </row>
    <row r="64" spans="1:6" ht="15" customHeight="1" x14ac:dyDescent="0.25">
      <c r="A64" s="8" t="s">
        <v>29</v>
      </c>
      <c r="B64" s="10"/>
      <c r="C64" s="27">
        <v>300</v>
      </c>
      <c r="D64" s="23">
        <v>554268</v>
      </c>
      <c r="E64" s="23">
        <v>541995.30000000005</v>
      </c>
      <c r="F64" s="19">
        <f t="shared" si="2"/>
        <v>97.785782329125993</v>
      </c>
    </row>
    <row r="65" spans="1:6" ht="25.5" hidden="1" x14ac:dyDescent="0.25">
      <c r="A65" s="7" t="s">
        <v>100</v>
      </c>
      <c r="B65" s="12" t="s">
        <v>101</v>
      </c>
      <c r="C65" s="11"/>
      <c r="D65" s="42">
        <f>D66</f>
        <v>0</v>
      </c>
      <c r="E65" s="42">
        <f t="shared" ref="E65" si="28">E66</f>
        <v>0</v>
      </c>
      <c r="F65" s="40" t="e">
        <f t="shared" si="2"/>
        <v>#DIV/0!</v>
      </c>
    </row>
    <row r="66" spans="1:6" hidden="1" x14ac:dyDescent="0.25">
      <c r="A66" s="8" t="s">
        <v>29</v>
      </c>
      <c r="B66" s="10"/>
      <c r="C66" s="11">
        <v>300</v>
      </c>
      <c r="D66" s="42">
        <v>0</v>
      </c>
      <c r="E66" s="42">
        <v>0</v>
      </c>
      <c r="F66" s="40" t="e">
        <f t="shared" si="2"/>
        <v>#DIV/0!</v>
      </c>
    </row>
    <row r="67" spans="1:6" ht="28.5" customHeight="1" x14ac:dyDescent="0.25">
      <c r="A67" s="30" t="s">
        <v>81</v>
      </c>
      <c r="B67" s="50" t="s">
        <v>76</v>
      </c>
      <c r="C67" s="27"/>
      <c r="D67" s="43">
        <f>D68+D72</f>
        <v>0</v>
      </c>
      <c r="E67" s="43">
        <f t="shared" ref="E67" si="29">E68+E72</f>
        <v>0</v>
      </c>
      <c r="F67" s="31">
        <v>0</v>
      </c>
    </row>
    <row r="68" spans="1:6" x14ac:dyDescent="0.25">
      <c r="A68" s="17" t="s">
        <v>9</v>
      </c>
      <c r="B68" s="26" t="s">
        <v>77</v>
      </c>
      <c r="C68" s="27"/>
      <c r="D68" s="20">
        <f>D69</f>
        <v>0</v>
      </c>
      <c r="E68" s="20">
        <f t="shared" ref="E68" si="30">E69</f>
        <v>0</v>
      </c>
      <c r="F68" s="19">
        <v>0</v>
      </c>
    </row>
    <row r="69" spans="1:6" ht="25.5" x14ac:dyDescent="0.25">
      <c r="A69" s="51" t="s">
        <v>5</v>
      </c>
      <c r="B69" s="50"/>
      <c r="C69" s="29">
        <v>200</v>
      </c>
      <c r="D69" s="20">
        <v>0</v>
      </c>
      <c r="E69" s="20"/>
      <c r="F69" s="19">
        <v>0</v>
      </c>
    </row>
    <row r="70" spans="1:6" ht="25.5" hidden="1" x14ac:dyDescent="0.25">
      <c r="A70" s="17" t="s">
        <v>26</v>
      </c>
      <c r="B70" s="26" t="s">
        <v>78</v>
      </c>
      <c r="C70" s="27"/>
      <c r="D70" s="20"/>
      <c r="E70" s="20"/>
      <c r="F70" s="19" t="e">
        <f t="shared" si="2"/>
        <v>#DIV/0!</v>
      </c>
    </row>
    <row r="71" spans="1:6" ht="15" hidden="1" customHeight="1" x14ac:dyDescent="0.25">
      <c r="A71" s="51" t="s">
        <v>5</v>
      </c>
      <c r="B71" s="50"/>
      <c r="C71" s="29">
        <v>200</v>
      </c>
      <c r="D71" s="20"/>
      <c r="E71" s="20"/>
      <c r="F71" s="19" t="e">
        <f t="shared" si="2"/>
        <v>#DIV/0!</v>
      </c>
    </row>
    <row r="72" spans="1:6" ht="15" customHeight="1" x14ac:dyDescent="0.25">
      <c r="A72" s="17" t="s">
        <v>79</v>
      </c>
      <c r="B72" s="26" t="s">
        <v>80</v>
      </c>
      <c r="C72" s="27"/>
      <c r="D72" s="20">
        <f>D73</f>
        <v>0</v>
      </c>
      <c r="E72" s="20">
        <f t="shared" ref="E72" si="31">E73</f>
        <v>0</v>
      </c>
      <c r="F72" s="19">
        <v>0</v>
      </c>
    </row>
    <row r="73" spans="1:6" ht="15" customHeight="1" x14ac:dyDescent="0.25">
      <c r="A73" s="51" t="s">
        <v>5</v>
      </c>
      <c r="B73" s="50"/>
      <c r="C73" s="29">
        <v>200</v>
      </c>
      <c r="D73" s="23">
        <v>0</v>
      </c>
      <c r="E73" s="23"/>
      <c r="F73" s="19">
        <v>0</v>
      </c>
    </row>
    <row r="74" spans="1:6" ht="27.75" customHeight="1" x14ac:dyDescent="0.25">
      <c r="A74" s="30" t="s">
        <v>82</v>
      </c>
      <c r="B74" s="10" t="s">
        <v>85</v>
      </c>
      <c r="C74" s="9"/>
      <c r="D74" s="43">
        <f>D75+D77</f>
        <v>846383.17999999993</v>
      </c>
      <c r="E74" s="43">
        <f t="shared" ref="E74" si="32">E75+E77</f>
        <v>752313.74</v>
      </c>
      <c r="F74" s="31">
        <f t="shared" si="2"/>
        <v>88.885714860259867</v>
      </c>
    </row>
    <row r="75" spans="1:6" ht="15" customHeight="1" x14ac:dyDescent="0.25">
      <c r="A75" s="7" t="s">
        <v>83</v>
      </c>
      <c r="B75" s="12" t="s">
        <v>86</v>
      </c>
      <c r="C75" s="9"/>
      <c r="D75" s="23">
        <f>D76</f>
        <v>516426.8</v>
      </c>
      <c r="E75" s="23">
        <f t="shared" ref="E75" si="33">E76</f>
        <v>454603.69</v>
      </c>
      <c r="F75" s="19">
        <f t="shared" ref="F75:F107" si="34">E75/D75*100</f>
        <v>88.02867899187261</v>
      </c>
    </row>
    <row r="76" spans="1:6" ht="28.5" customHeight="1" x14ac:dyDescent="0.25">
      <c r="A76" s="8" t="s">
        <v>5</v>
      </c>
      <c r="B76" s="10"/>
      <c r="C76" s="9">
        <v>200</v>
      </c>
      <c r="D76" s="23">
        <v>516426.8</v>
      </c>
      <c r="E76" s="23">
        <v>454603.69</v>
      </c>
      <c r="F76" s="19">
        <f t="shared" si="34"/>
        <v>88.02867899187261</v>
      </c>
    </row>
    <row r="77" spans="1:6" ht="15" customHeight="1" x14ac:dyDescent="0.25">
      <c r="A77" s="7" t="s">
        <v>84</v>
      </c>
      <c r="B77" s="12" t="s">
        <v>87</v>
      </c>
      <c r="C77" s="9"/>
      <c r="D77" s="23">
        <f>D78</f>
        <v>329956.38</v>
      </c>
      <c r="E77" s="23">
        <f t="shared" ref="E77" si="35">E78</f>
        <v>297710.05</v>
      </c>
      <c r="F77" s="19">
        <f t="shared" si="34"/>
        <v>90.227093047875002</v>
      </c>
    </row>
    <row r="78" spans="1:6" ht="27" customHeight="1" x14ac:dyDescent="0.25">
      <c r="A78" s="8" t="s">
        <v>5</v>
      </c>
      <c r="B78" s="10"/>
      <c r="C78" s="9">
        <v>200</v>
      </c>
      <c r="D78" s="23">
        <v>329956.38</v>
      </c>
      <c r="E78" s="23">
        <v>297710.05</v>
      </c>
      <c r="F78" s="19">
        <f t="shared" si="34"/>
        <v>90.227093047875002</v>
      </c>
    </row>
    <row r="79" spans="1:6" ht="38.25" customHeight="1" x14ac:dyDescent="0.25">
      <c r="A79" s="52" t="s">
        <v>92</v>
      </c>
      <c r="B79" s="53" t="s">
        <v>93</v>
      </c>
      <c r="C79" s="54"/>
      <c r="D79" s="55">
        <f>D80+D82</f>
        <v>0</v>
      </c>
      <c r="E79" s="55">
        <f t="shared" ref="E79" si="36">E80+E82</f>
        <v>0</v>
      </c>
      <c r="F79" s="19">
        <v>0</v>
      </c>
    </row>
    <row r="80" spans="1:6" ht="25.5" customHeight="1" x14ac:dyDescent="0.25">
      <c r="A80" s="17" t="s">
        <v>97</v>
      </c>
      <c r="B80" s="33" t="s">
        <v>96</v>
      </c>
      <c r="C80" s="29"/>
      <c r="D80" s="23">
        <f>D81</f>
        <v>0</v>
      </c>
      <c r="E80" s="23">
        <f t="shared" ref="E80" si="37">E81</f>
        <v>0</v>
      </c>
      <c r="F80" s="19">
        <v>0</v>
      </c>
    </row>
    <row r="81" spans="1:6" ht="27" customHeight="1" x14ac:dyDescent="0.25">
      <c r="A81" s="51" t="s">
        <v>5</v>
      </c>
      <c r="B81" s="50"/>
      <c r="C81" s="29">
        <v>200</v>
      </c>
      <c r="D81" s="23">
        <v>0</v>
      </c>
      <c r="E81" s="23">
        <v>0</v>
      </c>
      <c r="F81" s="19">
        <v>0</v>
      </c>
    </row>
    <row r="82" spans="1:6" ht="27" hidden="1" customHeight="1" x14ac:dyDescent="0.25">
      <c r="A82" s="8" t="s">
        <v>97</v>
      </c>
      <c r="B82" s="4" t="s">
        <v>98</v>
      </c>
      <c r="C82" s="9"/>
      <c r="D82" s="42">
        <f>D83</f>
        <v>0</v>
      </c>
      <c r="E82" s="42">
        <f t="shared" ref="E82" si="38">E83</f>
        <v>0</v>
      </c>
      <c r="F82" s="40" t="e">
        <f t="shared" si="34"/>
        <v>#DIV/0!</v>
      </c>
    </row>
    <row r="83" spans="1:6" ht="27" hidden="1" customHeight="1" x14ac:dyDescent="0.25">
      <c r="A83" s="8" t="s">
        <v>5</v>
      </c>
      <c r="B83" s="10"/>
      <c r="C83" s="9">
        <v>200</v>
      </c>
      <c r="D83" s="42"/>
      <c r="E83" s="42"/>
      <c r="F83" s="40" t="e">
        <f t="shared" si="34"/>
        <v>#DIV/0!</v>
      </c>
    </row>
    <row r="84" spans="1:6" x14ac:dyDescent="0.25">
      <c r="A84" s="15" t="s">
        <v>13</v>
      </c>
      <c r="B84" s="10" t="s">
        <v>33</v>
      </c>
      <c r="C84" s="16"/>
      <c r="D84" s="31">
        <f>D85+D88+D90+D94+D96+D98+D101+D103+D105</f>
        <v>7074976</v>
      </c>
      <c r="E84" s="31">
        <f>E85+E88+E90+E94+E96+E98+E101+E103+E105</f>
        <v>6884765.0599999996</v>
      </c>
      <c r="F84" s="31">
        <f t="shared" si="34"/>
        <v>97.311497028399813</v>
      </c>
    </row>
    <row r="85" spans="1:6" ht="25.5" x14ac:dyDescent="0.25">
      <c r="A85" s="17" t="s">
        <v>14</v>
      </c>
      <c r="B85" s="4" t="s">
        <v>55</v>
      </c>
      <c r="C85" s="18"/>
      <c r="D85" s="19">
        <f>D86+D87</f>
        <v>213536</v>
      </c>
      <c r="E85" s="19">
        <f t="shared" ref="E85" si="39">E86+E87</f>
        <v>213536</v>
      </c>
      <c r="F85" s="19">
        <f t="shared" si="34"/>
        <v>100</v>
      </c>
    </row>
    <row r="86" spans="1:6" ht="51" x14ac:dyDescent="0.25">
      <c r="A86" s="8" t="s">
        <v>15</v>
      </c>
      <c r="B86" s="4"/>
      <c r="C86" s="9">
        <v>100</v>
      </c>
      <c r="D86" s="20">
        <v>213536</v>
      </c>
      <c r="E86" s="20">
        <v>213536</v>
      </c>
      <c r="F86" s="19">
        <f t="shared" si="34"/>
        <v>100</v>
      </c>
    </row>
    <row r="87" spans="1:6" ht="25.5" x14ac:dyDescent="0.25">
      <c r="A87" s="8" t="s">
        <v>5</v>
      </c>
      <c r="B87" s="4"/>
      <c r="C87" s="9">
        <v>200</v>
      </c>
      <c r="D87" s="20">
        <v>0</v>
      </c>
      <c r="E87" s="20">
        <v>0</v>
      </c>
      <c r="F87" s="19" t="e">
        <f t="shared" si="34"/>
        <v>#DIV/0!</v>
      </c>
    </row>
    <row r="88" spans="1:6" x14ac:dyDescent="0.25">
      <c r="A88" s="7" t="s">
        <v>16</v>
      </c>
      <c r="B88" s="4" t="s">
        <v>56</v>
      </c>
      <c r="C88" s="13"/>
      <c r="D88" s="21">
        <f>D89</f>
        <v>743426</v>
      </c>
      <c r="E88" s="21">
        <f t="shared" ref="E88" si="40">E89</f>
        <v>730201.16</v>
      </c>
      <c r="F88" s="19">
        <f t="shared" si="34"/>
        <v>98.221095307401143</v>
      </c>
    </row>
    <row r="89" spans="1:6" ht="51" x14ac:dyDescent="0.25">
      <c r="A89" s="8" t="s">
        <v>15</v>
      </c>
      <c r="B89" s="4"/>
      <c r="C89" s="9">
        <v>100</v>
      </c>
      <c r="D89" s="20">
        <v>743426</v>
      </c>
      <c r="E89" s="20">
        <v>730201.16</v>
      </c>
      <c r="F89" s="19">
        <f t="shared" si="34"/>
        <v>98.221095307401143</v>
      </c>
    </row>
    <row r="90" spans="1:6" x14ac:dyDescent="0.25">
      <c r="A90" s="7" t="s">
        <v>17</v>
      </c>
      <c r="B90" s="4" t="s">
        <v>57</v>
      </c>
      <c r="C90" s="13"/>
      <c r="D90" s="21">
        <f>D91+D92+D93</f>
        <v>5341314</v>
      </c>
      <c r="E90" s="21">
        <f t="shared" ref="E90" si="41">E91+E92+E93</f>
        <v>5216022.5199999996</v>
      </c>
      <c r="F90" s="19">
        <f t="shared" si="34"/>
        <v>97.654294804611737</v>
      </c>
    </row>
    <row r="91" spans="1:6" ht="51" x14ac:dyDescent="0.25">
      <c r="A91" s="8" t="s">
        <v>15</v>
      </c>
      <c r="B91" s="4"/>
      <c r="C91" s="9">
        <v>100</v>
      </c>
      <c r="D91" s="19">
        <v>4872726</v>
      </c>
      <c r="E91" s="19">
        <v>4785218.75</v>
      </c>
      <c r="F91" s="19">
        <f t="shared" si="34"/>
        <v>98.204141788395233</v>
      </c>
    </row>
    <row r="92" spans="1:6" ht="25.5" x14ac:dyDescent="0.25">
      <c r="A92" s="8" t="s">
        <v>5</v>
      </c>
      <c r="B92" s="4"/>
      <c r="C92" s="9">
        <v>200</v>
      </c>
      <c r="D92" s="19">
        <v>462588</v>
      </c>
      <c r="E92" s="19">
        <v>427812.59</v>
      </c>
      <c r="F92" s="19">
        <f t="shared" si="34"/>
        <v>92.482422803877313</v>
      </c>
    </row>
    <row r="93" spans="1:6" x14ac:dyDescent="0.25">
      <c r="A93" s="8" t="s">
        <v>18</v>
      </c>
      <c r="B93" s="4"/>
      <c r="C93" s="11">
        <v>800</v>
      </c>
      <c r="D93" s="21">
        <v>6000</v>
      </c>
      <c r="E93" s="21">
        <v>2991.18</v>
      </c>
      <c r="F93" s="19">
        <f t="shared" si="34"/>
        <v>49.852999999999994</v>
      </c>
    </row>
    <row r="94" spans="1:6" ht="38.25" x14ac:dyDescent="0.25">
      <c r="A94" s="7" t="s">
        <v>60</v>
      </c>
      <c r="B94" s="4" t="s">
        <v>59</v>
      </c>
      <c r="C94" s="13"/>
      <c r="D94" s="19">
        <f>D95</f>
        <v>11260</v>
      </c>
      <c r="E94" s="19">
        <f t="shared" ref="E94" si="42">E95</f>
        <v>11260</v>
      </c>
      <c r="F94" s="19">
        <f t="shared" si="34"/>
        <v>100</v>
      </c>
    </row>
    <row r="95" spans="1:6" x14ac:dyDescent="0.25">
      <c r="A95" s="8" t="s">
        <v>12</v>
      </c>
      <c r="B95" s="4"/>
      <c r="C95" s="11">
        <v>500</v>
      </c>
      <c r="D95" s="23">
        <v>11260</v>
      </c>
      <c r="E95" s="23">
        <v>11260</v>
      </c>
      <c r="F95" s="19">
        <f t="shared" si="34"/>
        <v>100</v>
      </c>
    </row>
    <row r="96" spans="1:6" x14ac:dyDescent="0.25">
      <c r="A96" s="7" t="s">
        <v>28</v>
      </c>
      <c r="B96" s="4" t="s">
        <v>63</v>
      </c>
      <c r="C96" s="11"/>
      <c r="D96" s="21">
        <f>D97</f>
        <v>30000</v>
      </c>
      <c r="E96" s="21">
        <f t="shared" ref="E96" si="43">E97</f>
        <v>0</v>
      </c>
      <c r="F96" s="19">
        <f t="shared" si="34"/>
        <v>0</v>
      </c>
    </row>
    <row r="97" spans="1:8" x14ac:dyDescent="0.25">
      <c r="A97" s="8" t="s">
        <v>18</v>
      </c>
      <c r="B97" s="4"/>
      <c r="C97" s="11">
        <v>800</v>
      </c>
      <c r="D97" s="23">
        <v>30000</v>
      </c>
      <c r="E97" s="23"/>
      <c r="F97" s="19">
        <f t="shared" si="34"/>
        <v>0</v>
      </c>
    </row>
    <row r="98" spans="1:8" x14ac:dyDescent="0.25">
      <c r="A98" s="7" t="s">
        <v>19</v>
      </c>
      <c r="B98" s="4" t="s">
        <v>58</v>
      </c>
      <c r="C98" s="13"/>
      <c r="D98" s="21">
        <f>D99+D100</f>
        <v>127000</v>
      </c>
      <c r="E98" s="21">
        <f t="shared" ref="E98" si="44">E99+E100</f>
        <v>114281.34</v>
      </c>
      <c r="F98" s="19">
        <f t="shared" si="34"/>
        <v>89.985307086614171</v>
      </c>
    </row>
    <row r="99" spans="1:8" ht="25.5" x14ac:dyDescent="0.25">
      <c r="A99" s="8" t="s">
        <v>5</v>
      </c>
      <c r="B99" s="4"/>
      <c r="C99" s="9">
        <v>200</v>
      </c>
      <c r="D99" s="20">
        <v>97000</v>
      </c>
      <c r="E99" s="20">
        <v>88874</v>
      </c>
      <c r="F99" s="19">
        <f t="shared" si="34"/>
        <v>91.622680412371139</v>
      </c>
    </row>
    <row r="100" spans="1:8" x14ac:dyDescent="0.25">
      <c r="A100" s="8" t="s">
        <v>18</v>
      </c>
      <c r="B100" s="4"/>
      <c r="C100" s="11">
        <v>800</v>
      </c>
      <c r="D100" s="20">
        <v>30000</v>
      </c>
      <c r="E100" s="20">
        <v>25407.34</v>
      </c>
      <c r="F100" s="19">
        <f t="shared" si="34"/>
        <v>84.69113333333334</v>
      </c>
    </row>
    <row r="101" spans="1:8" ht="29.25" customHeight="1" x14ac:dyDescent="0.25">
      <c r="A101" s="7" t="s">
        <v>61</v>
      </c>
      <c r="B101" s="4" t="s">
        <v>62</v>
      </c>
      <c r="C101" s="13"/>
      <c r="D101" s="19">
        <f>D102</f>
        <v>76800</v>
      </c>
      <c r="E101" s="19">
        <f t="shared" ref="E101" si="45">E102</f>
        <v>76800</v>
      </c>
      <c r="F101" s="19">
        <f t="shared" si="34"/>
        <v>100</v>
      </c>
    </row>
    <row r="102" spans="1:8" x14ac:dyDescent="0.25">
      <c r="A102" s="8" t="s">
        <v>12</v>
      </c>
      <c r="B102" s="4"/>
      <c r="C102" s="11">
        <v>500</v>
      </c>
      <c r="D102" s="23">
        <v>76800</v>
      </c>
      <c r="E102" s="23">
        <v>76800</v>
      </c>
      <c r="F102" s="19">
        <f t="shared" si="34"/>
        <v>100</v>
      </c>
    </row>
    <row r="103" spans="1:8" x14ac:dyDescent="0.25">
      <c r="A103" s="7" t="s">
        <v>30</v>
      </c>
      <c r="B103" s="4" t="s">
        <v>73</v>
      </c>
      <c r="C103" s="11"/>
      <c r="D103" s="21">
        <f>D104</f>
        <v>55000</v>
      </c>
      <c r="E103" s="21">
        <f t="shared" ref="E103" si="46">E104</f>
        <v>46024.04</v>
      </c>
      <c r="F103" s="19">
        <f t="shared" si="34"/>
        <v>83.68007272727273</v>
      </c>
    </row>
    <row r="104" spans="1:8" x14ac:dyDescent="0.25">
      <c r="A104" s="8" t="s">
        <v>29</v>
      </c>
      <c r="B104" s="6"/>
      <c r="C104" s="11">
        <v>300</v>
      </c>
      <c r="D104" s="23">
        <v>55000</v>
      </c>
      <c r="E104" s="23">
        <v>46024.04</v>
      </c>
      <c r="F104" s="19">
        <f t="shared" si="34"/>
        <v>83.68007272727273</v>
      </c>
    </row>
    <row r="105" spans="1:8" x14ac:dyDescent="0.25">
      <c r="A105" s="8" t="s">
        <v>112</v>
      </c>
      <c r="B105" s="4" t="s">
        <v>113</v>
      </c>
      <c r="C105" s="11"/>
      <c r="D105" s="23">
        <f>D106</f>
        <v>476640</v>
      </c>
      <c r="E105" s="23">
        <f>E106</f>
        <v>476640</v>
      </c>
      <c r="F105" s="19">
        <f>E105/D105*100</f>
        <v>100</v>
      </c>
    </row>
    <row r="106" spans="1:8" x14ac:dyDescent="0.25">
      <c r="A106" s="7" t="s">
        <v>114</v>
      </c>
      <c r="B106" s="6"/>
      <c r="C106" s="11">
        <v>800</v>
      </c>
      <c r="D106" s="21">
        <v>476640</v>
      </c>
      <c r="E106" s="21">
        <v>476640</v>
      </c>
      <c r="F106" s="19">
        <f>E106/D106*100</f>
        <v>100</v>
      </c>
    </row>
    <row r="107" spans="1:8" x14ac:dyDescent="0.25">
      <c r="A107" s="15" t="s">
        <v>20</v>
      </c>
      <c r="B107" s="6"/>
      <c r="C107" s="13"/>
      <c r="D107" s="49">
        <f>D8+D13+D22+D47+D62+D67+D74+D79+D84</f>
        <v>22578842.68</v>
      </c>
      <c r="E107" s="49">
        <f>E8+E13+E22+E47+E62+E67+E74+E79+E84</f>
        <v>20642000.220000003</v>
      </c>
      <c r="F107" s="31">
        <f t="shared" si="34"/>
        <v>91.421870077886567</v>
      </c>
      <c r="H107" s="32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</sheetData>
  <mergeCells count="9">
    <mergeCell ref="A6:A7"/>
    <mergeCell ref="B6:B7"/>
    <mergeCell ref="C6:C7"/>
    <mergeCell ref="D6:D7"/>
    <mergeCell ref="B1:F1"/>
    <mergeCell ref="B4:F4"/>
    <mergeCell ref="A5:F5"/>
    <mergeCell ref="E6:E7"/>
    <mergeCell ref="F6:F7"/>
  </mergeCells>
  <pageMargins left="0.7" right="0.7" top="0.75" bottom="0.75" header="0.3" footer="0.3"/>
  <pageSetup paperSize="9" scale="66" orientation="portrait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2020-06-18T06:03:53Z</cp:lastPrinted>
  <dcterms:created xsi:type="dcterms:W3CDTF">2015-02-12T07:20:41Z</dcterms:created>
  <dcterms:modified xsi:type="dcterms:W3CDTF">2020-06-18T06:05:02Z</dcterms:modified>
</cp:coreProperties>
</file>