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'2016'!$A$1:$H$121</definedName>
  </definedNames>
  <calcPr calcId="144525"/>
</workbook>
</file>

<file path=xl/calcChain.xml><?xml version="1.0" encoding="utf-8"?>
<calcChain xmlns="http://schemas.openxmlformats.org/spreadsheetml/2006/main">
  <c r="H121" i="4" l="1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G50" i="4"/>
  <c r="G119" i="4" l="1"/>
  <c r="G117" i="4"/>
  <c r="G115" i="4"/>
  <c r="G114" i="4" s="1"/>
  <c r="G113" i="4" s="1"/>
  <c r="G111" i="4"/>
  <c r="G109" i="4"/>
  <c r="G107" i="4"/>
  <c r="G104" i="4"/>
  <c r="G103" i="4" s="1"/>
  <c r="G100" i="4"/>
  <c r="G98" i="4"/>
  <c r="G96" i="4"/>
  <c r="G92" i="4"/>
  <c r="G91" i="4" s="1"/>
  <c r="G90" i="4" s="1"/>
  <c r="G88" i="4"/>
  <c r="G86" i="4"/>
  <c r="G84" i="4"/>
  <c r="G82" i="4"/>
  <c r="G80" i="4"/>
  <c r="G78" i="4"/>
  <c r="G76" i="4"/>
  <c r="G73" i="4"/>
  <c r="G69" i="4"/>
  <c r="G68" i="4" s="1"/>
  <c r="G66" i="4"/>
  <c r="G65" i="4" s="1"/>
  <c r="G62" i="4"/>
  <c r="G60" i="4"/>
  <c r="G58" i="4"/>
  <c r="G56" i="4"/>
  <c r="G54" i="4"/>
  <c r="G49" i="4"/>
  <c r="G47" i="4"/>
  <c r="G46" i="4" s="1"/>
  <c r="G43" i="4"/>
  <c r="G42" i="4" s="1"/>
  <c r="G41" i="4" s="1"/>
  <c r="G39" i="4"/>
  <c r="G37" i="4"/>
  <c r="G35" i="4"/>
  <c r="G32" i="4"/>
  <c r="G29" i="4"/>
  <c r="G28" i="4" s="1"/>
  <c r="G26" i="4"/>
  <c r="G25" i="4" s="1"/>
  <c r="G23" i="4"/>
  <c r="G22" i="4" s="1"/>
  <c r="G18" i="4"/>
  <c r="G17" i="4" s="1"/>
  <c r="G15" i="4"/>
  <c r="G14" i="4" s="1"/>
  <c r="G106" i="4" l="1"/>
  <c r="G102" i="4" s="1"/>
  <c r="G95" i="4"/>
  <c r="G94" i="4" s="1"/>
  <c r="G72" i="4"/>
  <c r="G64" i="4" s="1"/>
  <c r="G53" i="4"/>
  <c r="G52" i="4" s="1"/>
  <c r="G45" i="4"/>
  <c r="G31" i="4"/>
  <c r="G13" i="4" s="1"/>
  <c r="F73" i="4"/>
  <c r="G121" i="4" l="1"/>
  <c r="F109" i="4"/>
  <c r="F88" i="4" l="1"/>
  <c r="F86" i="4"/>
  <c r="F78" i="4"/>
  <c r="F76" i="4"/>
  <c r="F111" i="4" l="1"/>
  <c r="F80" i="4" l="1"/>
  <c r="F26" i="4" l="1"/>
  <c r="F25" i="4" s="1"/>
  <c r="F54" i="4" l="1"/>
  <c r="F32" i="4"/>
  <c r="F69" i="4" l="1"/>
  <c r="F68" i="4" s="1"/>
  <c r="F62" i="4" l="1"/>
  <c r="F37" i="4" l="1"/>
  <c r="F35" i="4"/>
  <c r="F60" i="4" l="1"/>
  <c r="F100" i="4" l="1"/>
  <c r="F82" i="4" l="1"/>
  <c r="F104" i="4" l="1"/>
  <c r="F103" i="4" s="1"/>
  <c r="F66" i="4" l="1"/>
  <c r="F29" i="4"/>
  <c r="F28" i="4" s="1"/>
  <c r="F117" i="4" l="1"/>
  <c r="F119" i="4" l="1"/>
  <c r="F107" i="4" l="1"/>
  <c r="F106" i="4" s="1"/>
  <c r="F102" i="4" s="1"/>
  <c r="F56" i="4" l="1"/>
  <c r="F43" i="4" l="1"/>
  <c r="F58" i="4" l="1"/>
  <c r="F84" i="4"/>
  <c r="F72" i="4" s="1"/>
  <c r="F115" i="4"/>
  <c r="F98" i="4"/>
  <c r="F96" i="4"/>
  <c r="F92" i="4"/>
  <c r="F91" i="4" s="1"/>
  <c r="F65" i="4"/>
  <c r="F50" i="4"/>
  <c r="F49" i="4" s="1"/>
  <c r="F47" i="4"/>
  <c r="F46" i="4" s="1"/>
  <c r="F42" i="4"/>
  <c r="F39" i="4"/>
  <c r="F31" i="4" s="1"/>
  <c r="F23" i="4"/>
  <c r="F22" i="4" s="1"/>
  <c r="F18" i="4"/>
  <c r="F15" i="4"/>
  <c r="F14" i="4" s="1"/>
  <c r="F64" i="4" l="1"/>
  <c r="F53" i="4"/>
  <c r="F52" i="4" s="1"/>
  <c r="F17" i="4"/>
  <c r="F13" i="4" s="1"/>
  <c r="F114" i="4"/>
  <c r="F113" i="4" s="1"/>
  <c r="F95" i="4"/>
  <c r="F94" i="4" s="1"/>
  <c r="F90" i="4"/>
  <c r="F41" i="4"/>
  <c r="F45" i="4" l="1"/>
  <c r="F121" i="4" s="1"/>
</calcChain>
</file>

<file path=xl/sharedStrings.xml><?xml version="1.0" encoding="utf-8"?>
<sst xmlns="http://schemas.openxmlformats.org/spreadsheetml/2006/main" count="185" uniqueCount="142">
  <si>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</si>
  <si>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</si>
  <si>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</si>
  <si>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</si>
  <si>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</si>
  <si>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</si>
  <si>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</si>
  <si>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</si>
  <si>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</si>
  <si>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</si>
  <si>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</si>
  <si>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</si>
  <si>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</si>
  <si>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</si>
  <si>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</si>
  <si>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</si>
  <si>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</si>
  <si>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</si>
  <si>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</si>
  <si>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</si>
  <si>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</si>
  <si>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</si>
  <si>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</si>
  <si>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</si>
  <si>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</si>
  <si>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</si>
  <si>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</si>
  <si>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</si>
  <si>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</si>
  <si>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</si>
  <si>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</si>
  <si>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</si>
  <si>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</si>
  <si>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</si>
  <si>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</si>
  <si>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</si>
  <si>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</si>
  <si>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</si>
  <si>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</si>
  <si>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</si>
  <si>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</si>
  <si>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</si>
  <si>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</si>
  <si>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</si>
  <si>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</si>
  <si>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</si>
  <si>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</si>
  <si>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</si>
  <si>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</si>
  <si>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</si>
  <si>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</si>
  <si>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</si>
  <si>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</si>
  <si>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</si>
  <si>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</si>
  <si>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</si>
  <si>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</si>
  <si>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</si>
  <si>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</si>
  <si>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</si>
  <si>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</si>
  <si>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</si>
  <si>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</si>
  <si>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</si>
  <si>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</si>
  <si>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</si>
  <si>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</si>
  <si>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</si>
  <si>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</si>
  <si>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</si>
  <si>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</si>
  <si>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</si>
  <si>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</si>
  <si>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</si>
  <si>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</si>
  <si>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</si>
  <si>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</si>
  <si>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</si>
  <si>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</si>
  <si>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</si>
  <si>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</si>
  <si>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</si>
  <si>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</si>
  <si>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</si>
  <si>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</si>
  <si>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</si>
  <si>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</si>
  <si>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</si>
  <si>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</si>
  <si>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</si>
  <si>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</si>
  <si>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</si>
  <si>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</si>
  <si>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</si>
  <si>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</si>
  <si>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</si>
  <si>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</si>
  <si>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</si>
  <si>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</si>
  <si>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</si>
  <si>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</si>
  <si>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</si>
  <si>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</si>
  <si>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</si>
  <si>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</si>
  <si>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</si>
  <si>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</si>
  <si>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</si>
  <si>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</si>
  <si>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</si>
  <si>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</si>
  <si>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</si>
  <si>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</si>
  <si>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</si>
  <si>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</si>
  <si>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</si>
  <si>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</si>
  <si>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</si>
  <si>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</si>
  <si>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</si>
  <si>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</si>
  <si>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Бюджетные инвестиции в объекты капитального строительства государственной (муниципальной) собственности</t>
  </si>
  <si>
    <t>0107</t>
  </si>
  <si>
    <t>05.0.00.20230</t>
  </si>
  <si>
    <t>Обеспечение проведения выборов и референдумов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</si>
  <si>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</si>
  <si>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</si>
  <si>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</si>
  <si>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Приложение № 3</t>
  </si>
  <si>
    <t>03 0 01 25350</t>
  </si>
  <si>
    <t>03 0 04 75350</t>
  </si>
  <si>
    <t>03 0 04 25350</t>
  </si>
  <si>
    <t>Субсидия "Государственная поддержка молодых семей ЯО в приобретении (строительстве) жилья</t>
  </si>
  <si>
    <t>02 0 01 72440</t>
  </si>
  <si>
    <t>02 0 01 22440</t>
  </si>
  <si>
    <t>04 0 06 L0200</t>
  </si>
  <si>
    <t>Исполнение ведомственной структуры расходов  бюджета Приволжского сельского поселения за 1 полугодие 2019 года</t>
  </si>
  <si>
    <t>к постановлению Администрации</t>
  </si>
  <si>
    <t>Утверждено             (руб.)</t>
  </si>
  <si>
    <t>Исполнено             (руб.)</t>
  </si>
  <si>
    <t>% исполнения</t>
  </si>
  <si>
    <t>от 23.07. 2019 г.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</si>
</sst>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3"/>
  <sheetViews>
    <sheetView tabSelected="1" view="pageBreakPreview" zoomScale="130" zoomScaleNormal="100" zoomScaleSheetLayoutView="130" workbookViewId="0">
      <selection activeCell="M14" sqref="M13:M14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33"/>
      <c r="D1" s="33"/>
      <c r="E1" s="33"/>
      <c r="F1" s="33" t="s">
        <v>128</v>
      </c>
    </row>
    <row r="2" spans="1:8" x14ac:dyDescent="0.2">
      <c r="A2" s="33"/>
      <c r="B2" s="33"/>
      <c r="C2" s="33"/>
      <c r="D2" s="33"/>
      <c r="E2" s="33"/>
      <c r="F2" s="33" t="s">
        <v>137</v>
      </c>
    </row>
    <row r="3" spans="1:8" x14ac:dyDescent="0.2">
      <c r="A3" s="33"/>
      <c r="B3" s="33"/>
      <c r="C3" s="33"/>
      <c r="D3" s="33"/>
      <c r="E3" s="33"/>
      <c r="F3" s="33" t="s">
        <v>100</v>
      </c>
    </row>
    <row r="4" spans="1:8" x14ac:dyDescent="0.2">
      <c r="A4" s="33"/>
      <c r="B4" s="33"/>
      <c r="C4" s="33"/>
      <c r="D4" s="33"/>
      <c r="E4" s="33"/>
      <c r="F4" s="33" t="s">
        <v>141</v>
      </c>
    </row>
    <row r="5" spans="1:8" hidden="1" x14ac:dyDescent="0.2">
      <c r="A5" s="33"/>
      <c r="B5" s="33"/>
      <c r="C5" s="33"/>
      <c r="D5" s="33"/>
      <c r="E5" s="33"/>
      <c r="F5" s="33"/>
    </row>
    <row r="6" spans="1:8" hidden="1" x14ac:dyDescent="0.2">
      <c r="A6" s="33"/>
      <c r="B6" s="33"/>
      <c r="C6" s="33"/>
      <c r="D6" s="33"/>
      <c r="E6" s="33"/>
      <c r="F6" s="33"/>
    </row>
    <row r="7" spans="1:8" hidden="1" x14ac:dyDescent="0.2">
      <c r="C7" s="33"/>
      <c r="D7" s="33"/>
      <c r="E7" s="33"/>
      <c r="F7" s="33"/>
    </row>
    <row r="8" spans="1:8" ht="35.25" customHeight="1" x14ac:dyDescent="0.25">
      <c r="A8" s="47" t="s">
        <v>136</v>
      </c>
      <c r="B8" s="47"/>
      <c r="C8" s="47"/>
      <c r="D8" s="47"/>
      <c r="E8" s="47"/>
      <c r="F8" s="47"/>
      <c r="G8" s="47"/>
      <c r="H8" s="47"/>
    </row>
    <row r="10" spans="1:8" ht="15.75" customHeight="1" x14ac:dyDescent="0.2">
      <c r="A10" s="48" t="s">
        <v>0</v>
      </c>
      <c r="B10" s="50" t="s">
        <v>50</v>
      </c>
      <c r="C10" s="50" t="s">
        <v>99</v>
      </c>
      <c r="D10" s="50" t="s">
        <v>51</v>
      </c>
      <c r="E10" s="50" t="s">
        <v>52</v>
      </c>
      <c r="F10" s="43" t="s">
        <v>138</v>
      </c>
      <c r="G10" s="43" t="s">
        <v>139</v>
      </c>
      <c r="H10" s="45" t="s">
        <v>140</v>
      </c>
    </row>
    <row r="11" spans="1:8" ht="31.5" customHeight="1" x14ac:dyDescent="0.2">
      <c r="A11" s="49"/>
      <c r="B11" s="51"/>
      <c r="C11" s="51"/>
      <c r="D11" s="51"/>
      <c r="E11" s="51"/>
      <c r="F11" s="44"/>
      <c r="G11" s="44"/>
      <c r="H11" s="46"/>
    </row>
    <row r="12" spans="1:8" ht="15.75" customHeight="1" x14ac:dyDescent="0.2">
      <c r="A12" s="10" t="s">
        <v>53</v>
      </c>
      <c r="B12" s="11">
        <v>645</v>
      </c>
      <c r="C12" s="38"/>
      <c r="D12" s="38"/>
      <c r="E12" s="37"/>
      <c r="F12" s="39"/>
      <c r="G12" s="40"/>
      <c r="H12" s="40"/>
    </row>
    <row r="13" spans="1:8" ht="15" customHeight="1" x14ac:dyDescent="0.2">
      <c r="A13" s="27" t="s">
        <v>1</v>
      </c>
      <c r="B13" s="27"/>
      <c r="C13" s="28" t="s">
        <v>27</v>
      </c>
      <c r="D13" s="28"/>
      <c r="E13" s="27"/>
      <c r="F13" s="12">
        <f>F14+F17+F22+F25+F28+F31</f>
        <v>7540426.7999999998</v>
      </c>
      <c r="G13" s="12">
        <f t="shared" ref="G13" si="0">G14+G17+G22+G25+G28+G31</f>
        <v>3147389.41</v>
      </c>
      <c r="H13" s="41">
        <f>G13/F13*100</f>
        <v>41.740202424616072</v>
      </c>
    </row>
    <row r="14" spans="1:8" ht="38.25" x14ac:dyDescent="0.2">
      <c r="A14" s="29" t="s">
        <v>2</v>
      </c>
      <c r="B14" s="29"/>
      <c r="C14" s="30" t="s">
        <v>28</v>
      </c>
      <c r="D14" s="30"/>
      <c r="E14" s="29"/>
      <c r="F14" s="13">
        <f>F15</f>
        <v>832426</v>
      </c>
      <c r="G14" s="13">
        <f t="shared" ref="G14:G15" si="1">G15</f>
        <v>345585.18</v>
      </c>
      <c r="H14" s="42">
        <f t="shared" ref="H14:H77" si="2">G14/F14*100</f>
        <v>41.515423593208283</v>
      </c>
    </row>
    <row r="15" spans="1:8" x14ac:dyDescent="0.2">
      <c r="A15" s="1" t="s">
        <v>54</v>
      </c>
      <c r="B15" s="31"/>
      <c r="C15" s="31"/>
      <c r="D15" s="2" t="s">
        <v>55</v>
      </c>
      <c r="E15" s="3"/>
      <c r="F15" s="4">
        <f>F16</f>
        <v>832426</v>
      </c>
      <c r="G15" s="4">
        <f t="shared" si="1"/>
        <v>345585.18</v>
      </c>
      <c r="H15" s="42">
        <f t="shared" si="2"/>
        <v>41.515423593208283</v>
      </c>
    </row>
    <row r="16" spans="1:8" ht="63.75" x14ac:dyDescent="0.2">
      <c r="A16" s="5" t="s">
        <v>56</v>
      </c>
      <c r="B16" s="31"/>
      <c r="C16" s="31"/>
      <c r="D16" s="2"/>
      <c r="E16" s="6">
        <v>100</v>
      </c>
      <c r="F16" s="7">
        <v>832426</v>
      </c>
      <c r="G16" s="7">
        <v>345585.18</v>
      </c>
      <c r="H16" s="42">
        <f t="shared" si="2"/>
        <v>41.515423593208283</v>
      </c>
    </row>
    <row r="17" spans="1:8" ht="51" x14ac:dyDescent="0.2">
      <c r="A17" s="29" t="s">
        <v>3</v>
      </c>
      <c r="B17" s="29"/>
      <c r="C17" s="30" t="s">
        <v>29</v>
      </c>
      <c r="D17" s="30"/>
      <c r="E17" s="29"/>
      <c r="F17" s="13">
        <f>F18</f>
        <v>5252314</v>
      </c>
      <c r="G17" s="13">
        <f t="shared" ref="G17" si="3">G18</f>
        <v>2254740.77</v>
      </c>
      <c r="H17" s="42">
        <f t="shared" si="2"/>
        <v>42.928521980978289</v>
      </c>
    </row>
    <row r="18" spans="1:8" x14ac:dyDescent="0.2">
      <c r="A18" s="1" t="s">
        <v>57</v>
      </c>
      <c r="B18" s="29"/>
      <c r="C18" s="30"/>
      <c r="D18" s="2" t="s">
        <v>60</v>
      </c>
      <c r="E18" s="3"/>
      <c r="F18" s="4">
        <f>F19+F20+F21</f>
        <v>5252314</v>
      </c>
      <c r="G18" s="4">
        <f t="shared" ref="G18" si="4">G19+G20+G21</f>
        <v>2254740.77</v>
      </c>
      <c r="H18" s="42">
        <f t="shared" si="2"/>
        <v>42.928521980978289</v>
      </c>
    </row>
    <row r="19" spans="1:8" ht="63.75" x14ac:dyDescent="0.2">
      <c r="A19" s="5" t="s">
        <v>56</v>
      </c>
      <c r="B19" s="29"/>
      <c r="C19" s="30"/>
      <c r="D19" s="2"/>
      <c r="E19" s="6">
        <v>100</v>
      </c>
      <c r="F19" s="8">
        <v>4842726</v>
      </c>
      <c r="G19" s="8">
        <v>2099958.67</v>
      </c>
      <c r="H19" s="42">
        <f t="shared" si="2"/>
        <v>43.363152695403372</v>
      </c>
    </row>
    <row r="20" spans="1:8" ht="25.5" x14ac:dyDescent="0.2">
      <c r="A20" s="5" t="s">
        <v>58</v>
      </c>
      <c r="B20" s="29"/>
      <c r="C20" s="30"/>
      <c r="D20" s="2"/>
      <c r="E20" s="6">
        <v>200</v>
      </c>
      <c r="F20" s="8">
        <v>403588</v>
      </c>
      <c r="G20" s="8">
        <v>153780.95000000001</v>
      </c>
      <c r="H20" s="42">
        <f t="shared" si="2"/>
        <v>38.103449557469503</v>
      </c>
    </row>
    <row r="21" spans="1:8" x14ac:dyDescent="0.2">
      <c r="A21" s="5" t="s">
        <v>59</v>
      </c>
      <c r="B21" s="29"/>
      <c r="C21" s="30"/>
      <c r="D21" s="2"/>
      <c r="E21" s="9">
        <v>800</v>
      </c>
      <c r="F21" s="4">
        <v>6000</v>
      </c>
      <c r="G21" s="4">
        <v>1001.15</v>
      </c>
      <c r="H21" s="42">
        <f t="shared" si="2"/>
        <v>16.685833333333335</v>
      </c>
    </row>
    <row r="22" spans="1:8" ht="27" customHeight="1" x14ac:dyDescent="0.2">
      <c r="A22" s="29" t="s">
        <v>4</v>
      </c>
      <c r="B22" s="29"/>
      <c r="C22" s="30" t="s">
        <v>30</v>
      </c>
      <c r="D22" s="30"/>
      <c r="E22" s="29"/>
      <c r="F22" s="13">
        <f>F23</f>
        <v>11260</v>
      </c>
      <c r="G22" s="13">
        <f t="shared" ref="G22:G23" si="5">G23</f>
        <v>3752</v>
      </c>
      <c r="H22" s="42">
        <f t="shared" si="2"/>
        <v>33.321492007104794</v>
      </c>
    </row>
    <row r="23" spans="1:8" ht="40.5" customHeight="1" x14ac:dyDescent="0.2">
      <c r="A23" s="1" t="s">
        <v>61</v>
      </c>
      <c r="B23" s="29"/>
      <c r="C23" s="30"/>
      <c r="D23" s="2" t="s">
        <v>63</v>
      </c>
      <c r="E23" s="3"/>
      <c r="F23" s="8">
        <f>F24</f>
        <v>11260</v>
      </c>
      <c r="G23" s="8">
        <f t="shared" si="5"/>
        <v>3752</v>
      </c>
      <c r="H23" s="42">
        <f t="shared" si="2"/>
        <v>33.321492007104794</v>
      </c>
    </row>
    <row r="24" spans="1:8" ht="13.5" customHeight="1" x14ac:dyDescent="0.2">
      <c r="A24" s="5" t="s">
        <v>62</v>
      </c>
      <c r="B24" s="29"/>
      <c r="C24" s="30"/>
      <c r="D24" s="2"/>
      <c r="E24" s="9">
        <v>500</v>
      </c>
      <c r="F24" s="16">
        <v>11260</v>
      </c>
      <c r="G24" s="16">
        <v>3752</v>
      </c>
      <c r="H24" s="42">
        <f t="shared" si="2"/>
        <v>33.321492007104794</v>
      </c>
    </row>
    <row r="25" spans="1:8" ht="13.5" customHeight="1" x14ac:dyDescent="0.2">
      <c r="A25" s="29" t="s">
        <v>124</v>
      </c>
      <c r="B25" s="29"/>
      <c r="C25" s="30" t="s">
        <v>122</v>
      </c>
      <c r="D25" s="2"/>
      <c r="E25" s="9"/>
      <c r="F25" s="16">
        <f>F26</f>
        <v>402000</v>
      </c>
      <c r="G25" s="16">
        <f t="shared" ref="G25:G26" si="6">G26</f>
        <v>0</v>
      </c>
      <c r="H25" s="42">
        <f t="shared" si="2"/>
        <v>0</v>
      </c>
    </row>
    <row r="26" spans="1:8" ht="13.5" customHeight="1" x14ac:dyDescent="0.2">
      <c r="A26" s="5" t="s">
        <v>124</v>
      </c>
      <c r="B26" s="29"/>
      <c r="C26" s="30"/>
      <c r="D26" s="2" t="s">
        <v>123</v>
      </c>
      <c r="E26" s="9"/>
      <c r="F26" s="16">
        <f>F27</f>
        <v>402000</v>
      </c>
      <c r="G26" s="16">
        <f t="shared" si="6"/>
        <v>0</v>
      </c>
      <c r="H26" s="42">
        <f t="shared" si="2"/>
        <v>0</v>
      </c>
    </row>
    <row r="27" spans="1:8" ht="13.5" customHeight="1" x14ac:dyDescent="0.2">
      <c r="A27" s="5" t="s">
        <v>59</v>
      </c>
      <c r="B27" s="29"/>
      <c r="C27" s="30"/>
      <c r="D27" s="2"/>
      <c r="E27" s="9">
        <v>800</v>
      </c>
      <c r="F27" s="16">
        <v>402000</v>
      </c>
      <c r="G27" s="16"/>
      <c r="H27" s="42">
        <f t="shared" si="2"/>
        <v>0</v>
      </c>
    </row>
    <row r="28" spans="1:8" x14ac:dyDescent="0.2">
      <c r="A28" s="29" t="s">
        <v>5</v>
      </c>
      <c r="B28" s="29"/>
      <c r="C28" s="30" t="s">
        <v>31</v>
      </c>
      <c r="D28" s="30"/>
      <c r="E28" s="29"/>
      <c r="F28" s="14">
        <f>F29</f>
        <v>40000</v>
      </c>
      <c r="G28" s="14">
        <f t="shared" ref="G28:G29" si="7">G29</f>
        <v>0</v>
      </c>
      <c r="H28" s="42">
        <f t="shared" si="2"/>
        <v>0</v>
      </c>
    </row>
    <row r="29" spans="1:8" x14ac:dyDescent="0.2">
      <c r="A29" s="1" t="s">
        <v>64</v>
      </c>
      <c r="B29" s="29"/>
      <c r="C29" s="30"/>
      <c r="D29" s="2" t="s">
        <v>65</v>
      </c>
      <c r="E29" s="9"/>
      <c r="F29" s="4">
        <f>F30</f>
        <v>40000</v>
      </c>
      <c r="G29" s="4">
        <f t="shared" si="7"/>
        <v>0</v>
      </c>
      <c r="H29" s="42">
        <f t="shared" si="2"/>
        <v>0</v>
      </c>
    </row>
    <row r="30" spans="1:8" x14ac:dyDescent="0.2">
      <c r="A30" s="5" t="s">
        <v>59</v>
      </c>
      <c r="B30" s="29"/>
      <c r="C30" s="30"/>
      <c r="D30" s="2"/>
      <c r="E30" s="9">
        <v>800</v>
      </c>
      <c r="F30" s="16">
        <v>40000</v>
      </c>
      <c r="G30" s="16"/>
      <c r="H30" s="42">
        <f t="shared" si="2"/>
        <v>0</v>
      </c>
    </row>
    <row r="31" spans="1:8" x14ac:dyDescent="0.2">
      <c r="A31" s="29" t="s">
        <v>6</v>
      </c>
      <c r="B31" s="29"/>
      <c r="C31" s="30" t="s">
        <v>32</v>
      </c>
      <c r="D31" s="30"/>
      <c r="E31" s="29"/>
      <c r="F31" s="14">
        <f>F32+F39+F35+F37</f>
        <v>1002426.8</v>
      </c>
      <c r="G31" s="14">
        <f t="shared" ref="G31" si="8">G32+G39+G35+G37</f>
        <v>543311.46</v>
      </c>
      <c r="H31" s="42">
        <f t="shared" si="2"/>
        <v>54.199614375832731</v>
      </c>
    </row>
    <row r="32" spans="1:8" x14ac:dyDescent="0.2">
      <c r="A32" s="1" t="s">
        <v>6</v>
      </c>
      <c r="B32" s="29"/>
      <c r="C32" s="30"/>
      <c r="D32" s="2" t="s">
        <v>67</v>
      </c>
      <c r="E32" s="3"/>
      <c r="F32" s="4">
        <f>F33+F34</f>
        <v>127000</v>
      </c>
      <c r="G32" s="4">
        <f t="shared" ref="G32" si="9">G33+G34</f>
        <v>55343.37</v>
      </c>
      <c r="H32" s="42">
        <f t="shared" si="2"/>
        <v>43.577456692913387</v>
      </c>
    </row>
    <row r="33" spans="1:8" ht="25.5" x14ac:dyDescent="0.2">
      <c r="A33" s="5" t="s">
        <v>58</v>
      </c>
      <c r="B33" s="29"/>
      <c r="C33" s="30"/>
      <c r="D33" s="2"/>
      <c r="E33" s="6">
        <v>200</v>
      </c>
      <c r="F33" s="7">
        <v>97000</v>
      </c>
      <c r="G33" s="7">
        <v>50994</v>
      </c>
      <c r="H33" s="42">
        <f t="shared" si="2"/>
        <v>52.571134020618558</v>
      </c>
    </row>
    <row r="34" spans="1:8" x14ac:dyDescent="0.2">
      <c r="A34" s="5" t="s">
        <v>59</v>
      </c>
      <c r="B34" s="29"/>
      <c r="C34" s="30"/>
      <c r="D34" s="2"/>
      <c r="E34" s="9">
        <v>800</v>
      </c>
      <c r="F34" s="7">
        <v>30000</v>
      </c>
      <c r="G34" s="7">
        <v>4349.37</v>
      </c>
      <c r="H34" s="42">
        <f t="shared" si="2"/>
        <v>14.4979</v>
      </c>
    </row>
    <row r="35" spans="1:8" ht="25.5" x14ac:dyDescent="0.2">
      <c r="A35" s="1" t="s">
        <v>112</v>
      </c>
      <c r="B35" s="29"/>
      <c r="C35" s="30"/>
      <c r="D35" s="22" t="s">
        <v>114</v>
      </c>
      <c r="E35" s="9"/>
      <c r="F35" s="7">
        <f>F36</f>
        <v>506426.8</v>
      </c>
      <c r="G35" s="7">
        <f t="shared" ref="G35" si="10">G36</f>
        <v>228929.88</v>
      </c>
      <c r="H35" s="42">
        <f t="shared" si="2"/>
        <v>45.204929912871911</v>
      </c>
    </row>
    <row r="36" spans="1:8" ht="25.5" x14ac:dyDescent="0.2">
      <c r="A36" s="5" t="s">
        <v>58</v>
      </c>
      <c r="B36" s="29"/>
      <c r="C36" s="30"/>
      <c r="D36" s="2"/>
      <c r="E36" s="6">
        <v>200</v>
      </c>
      <c r="F36" s="7">
        <v>506426.8</v>
      </c>
      <c r="G36" s="7">
        <v>228929.88</v>
      </c>
      <c r="H36" s="42">
        <f t="shared" si="2"/>
        <v>45.204929912871911</v>
      </c>
    </row>
    <row r="37" spans="1:8" ht="25.5" x14ac:dyDescent="0.2">
      <c r="A37" s="5" t="s">
        <v>113</v>
      </c>
      <c r="B37" s="29"/>
      <c r="C37" s="30"/>
      <c r="D37" s="22" t="s">
        <v>115</v>
      </c>
      <c r="E37" s="9"/>
      <c r="F37" s="7">
        <f>F38</f>
        <v>292200</v>
      </c>
      <c r="G37" s="7">
        <f t="shared" ref="G37" si="11">G38</f>
        <v>233438.21</v>
      </c>
      <c r="H37" s="42">
        <f t="shared" si="2"/>
        <v>79.889873374401091</v>
      </c>
    </row>
    <row r="38" spans="1:8" ht="25.5" x14ac:dyDescent="0.2">
      <c r="A38" s="5" t="s">
        <v>58</v>
      </c>
      <c r="B38" s="29"/>
      <c r="C38" s="30"/>
      <c r="D38" s="2"/>
      <c r="E38" s="6">
        <v>200</v>
      </c>
      <c r="F38" s="7">
        <v>292200</v>
      </c>
      <c r="G38" s="7">
        <v>233438.21</v>
      </c>
      <c r="H38" s="42">
        <f t="shared" si="2"/>
        <v>79.889873374401091</v>
      </c>
    </row>
    <row r="39" spans="1:8" ht="38.25" x14ac:dyDescent="0.2">
      <c r="A39" s="1" t="s">
        <v>66</v>
      </c>
      <c r="B39" s="29"/>
      <c r="C39" s="30"/>
      <c r="D39" s="2" t="s">
        <v>68</v>
      </c>
      <c r="E39" s="3"/>
      <c r="F39" s="8">
        <f>F40</f>
        <v>76800</v>
      </c>
      <c r="G39" s="8">
        <f t="shared" ref="G39" si="12">G40</f>
        <v>25600</v>
      </c>
      <c r="H39" s="42">
        <f t="shared" si="2"/>
        <v>33.333333333333329</v>
      </c>
    </row>
    <row r="40" spans="1:8" x14ac:dyDescent="0.2">
      <c r="A40" s="5" t="s">
        <v>62</v>
      </c>
      <c r="B40" s="29"/>
      <c r="C40" s="30"/>
      <c r="D40" s="2"/>
      <c r="E40" s="9">
        <v>500</v>
      </c>
      <c r="F40" s="16">
        <v>76800</v>
      </c>
      <c r="G40" s="16">
        <v>25600</v>
      </c>
      <c r="H40" s="42">
        <f t="shared" si="2"/>
        <v>33.333333333333329</v>
      </c>
    </row>
    <row r="41" spans="1:8" ht="13.5" customHeight="1" x14ac:dyDescent="0.2">
      <c r="A41" s="27" t="s">
        <v>7</v>
      </c>
      <c r="B41" s="27"/>
      <c r="C41" s="28" t="s">
        <v>33</v>
      </c>
      <c r="D41" s="28"/>
      <c r="E41" s="27"/>
      <c r="F41" s="12">
        <f>F42</f>
        <v>213536</v>
      </c>
      <c r="G41" s="12">
        <f t="shared" ref="G41:G43" si="13">G42</f>
        <v>77558.3</v>
      </c>
      <c r="H41" s="41">
        <f t="shared" si="2"/>
        <v>36.320948224187021</v>
      </c>
    </row>
    <row r="42" spans="1:8" x14ac:dyDescent="0.2">
      <c r="A42" s="29" t="s">
        <v>8</v>
      </c>
      <c r="B42" s="29"/>
      <c r="C42" s="30" t="s">
        <v>34</v>
      </c>
      <c r="D42" s="30"/>
      <c r="E42" s="29"/>
      <c r="F42" s="14">
        <f>F43</f>
        <v>213536</v>
      </c>
      <c r="G42" s="14">
        <f t="shared" si="13"/>
        <v>77558.3</v>
      </c>
      <c r="H42" s="42">
        <f t="shared" si="2"/>
        <v>36.320948224187021</v>
      </c>
    </row>
    <row r="43" spans="1:8" ht="25.5" x14ac:dyDescent="0.2">
      <c r="A43" s="17" t="s">
        <v>69</v>
      </c>
      <c r="B43" s="29"/>
      <c r="C43" s="30"/>
      <c r="D43" s="2" t="s">
        <v>70</v>
      </c>
      <c r="E43" s="18"/>
      <c r="F43" s="8">
        <f>F44</f>
        <v>213536</v>
      </c>
      <c r="G43" s="8">
        <f t="shared" si="13"/>
        <v>77558.3</v>
      </c>
      <c r="H43" s="42">
        <f t="shared" si="2"/>
        <v>36.320948224187021</v>
      </c>
    </row>
    <row r="44" spans="1:8" ht="63.75" x14ac:dyDescent="0.2">
      <c r="A44" s="5" t="s">
        <v>56</v>
      </c>
      <c r="B44" s="29"/>
      <c r="C44" s="30"/>
      <c r="D44" s="2"/>
      <c r="E44" s="6">
        <v>100</v>
      </c>
      <c r="F44" s="7">
        <v>213536</v>
      </c>
      <c r="G44" s="7">
        <v>77558.3</v>
      </c>
      <c r="H44" s="42">
        <f t="shared" si="2"/>
        <v>36.320948224187021</v>
      </c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220000</v>
      </c>
      <c r="G45" s="12">
        <f t="shared" ref="G45" si="14">G46+G49</f>
        <v>75380.12</v>
      </c>
      <c r="H45" s="41">
        <f t="shared" si="2"/>
        <v>34.263690909090904</v>
      </c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200000</v>
      </c>
      <c r="G46" s="14">
        <f t="shared" ref="G46:G47" si="15">G47</f>
        <v>59358</v>
      </c>
      <c r="H46" s="42">
        <f t="shared" si="2"/>
        <v>29.678999999999998</v>
      </c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200000</v>
      </c>
      <c r="G47" s="13">
        <f t="shared" si="15"/>
        <v>59358</v>
      </c>
      <c r="H47" s="42">
        <f t="shared" si="2"/>
        <v>29.678999999999998</v>
      </c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200000</v>
      </c>
      <c r="G48" s="20">
        <v>59358</v>
      </c>
      <c r="H48" s="42">
        <f t="shared" si="2"/>
        <v>29.678999999999998</v>
      </c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13">
        <f t="shared" ref="G49:G50" si="16">G50</f>
        <v>16022.12</v>
      </c>
      <c r="H49" s="42">
        <f t="shared" si="2"/>
        <v>80.110600000000005</v>
      </c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13">
        <f t="shared" si="16"/>
        <v>16022.12</v>
      </c>
      <c r="H50" s="42">
        <f t="shared" si="2"/>
        <v>80.110600000000005</v>
      </c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v>20000</v>
      </c>
      <c r="G51" s="20">
        <v>16022.12</v>
      </c>
      <c r="H51" s="42">
        <f t="shared" si="2"/>
        <v>80.110600000000005</v>
      </c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</f>
        <v>7014336.879999999</v>
      </c>
      <c r="G52" s="12">
        <f t="shared" ref="G52" si="17">G53</f>
        <v>3436812.93</v>
      </c>
      <c r="H52" s="41">
        <f t="shared" si="2"/>
        <v>48.996975605768178</v>
      </c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F54+F56+F58+F60+F62</f>
        <v>7014336.879999999</v>
      </c>
      <c r="G53" s="14">
        <f t="shared" ref="G53" si="18">G54+G56+G58+G60+G62</f>
        <v>3436812.93</v>
      </c>
      <c r="H53" s="42">
        <f t="shared" si="2"/>
        <v>48.996975605768178</v>
      </c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20">
        <f>F55</f>
        <v>2588655.2799999998</v>
      </c>
      <c r="G54" s="20">
        <f t="shared" ref="G54" si="19">G55</f>
        <v>1828913.59</v>
      </c>
      <c r="H54" s="42">
        <f t="shared" si="2"/>
        <v>70.651106160415466</v>
      </c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v>2588655.2799999998</v>
      </c>
      <c r="G55" s="20">
        <v>1828913.59</v>
      </c>
      <c r="H55" s="42">
        <f t="shared" si="2"/>
        <v>70.651106160415466</v>
      </c>
    </row>
    <row r="56" spans="1:8" ht="25.5" x14ac:dyDescent="0.2">
      <c r="A56" s="1" t="s">
        <v>76</v>
      </c>
      <c r="B56" s="29"/>
      <c r="C56" s="30"/>
      <c r="D56" s="2" t="s">
        <v>78</v>
      </c>
      <c r="E56" s="3"/>
      <c r="F56" s="13">
        <f>F57</f>
        <v>2066625</v>
      </c>
      <c r="G56" s="13">
        <f t="shared" ref="G56" si="20">G57</f>
        <v>1607899.34</v>
      </c>
      <c r="H56" s="42">
        <f t="shared" si="2"/>
        <v>77.803149579628624</v>
      </c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v>2066625</v>
      </c>
      <c r="G57" s="20">
        <v>1607899.34</v>
      </c>
      <c r="H57" s="42">
        <f t="shared" si="2"/>
        <v>77.803149579628624</v>
      </c>
    </row>
    <row r="58" spans="1:8" x14ac:dyDescent="0.2">
      <c r="A58" s="5" t="s">
        <v>101</v>
      </c>
      <c r="B58" s="29"/>
      <c r="C58" s="30"/>
      <c r="D58" s="22" t="s">
        <v>133</v>
      </c>
      <c r="E58" s="2"/>
      <c r="F58" s="20">
        <f>F59</f>
        <v>2222812</v>
      </c>
      <c r="G58" s="20">
        <f t="shared" ref="G58" si="21">G59</f>
        <v>0</v>
      </c>
      <c r="H58" s="42">
        <f t="shared" si="2"/>
        <v>0</v>
      </c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v>2222812</v>
      </c>
      <c r="G59" s="20"/>
      <c r="H59" s="42">
        <f t="shared" si="2"/>
        <v>0</v>
      </c>
    </row>
    <row r="60" spans="1:8" ht="25.5" x14ac:dyDescent="0.2">
      <c r="A60" s="1" t="s">
        <v>118</v>
      </c>
      <c r="B60" s="29"/>
      <c r="C60" s="30"/>
      <c r="D60" s="29" t="s">
        <v>134</v>
      </c>
      <c r="E60" s="2"/>
      <c r="F60" s="20">
        <f>F61</f>
        <v>136244.6</v>
      </c>
      <c r="G60" s="20">
        <f t="shared" ref="G60" si="22">G61</f>
        <v>0</v>
      </c>
      <c r="H60" s="42">
        <f t="shared" si="2"/>
        <v>0</v>
      </c>
    </row>
    <row r="61" spans="1:8" ht="25.5" x14ac:dyDescent="0.2">
      <c r="A61" s="5" t="s">
        <v>58</v>
      </c>
      <c r="B61" s="29"/>
      <c r="C61" s="30"/>
      <c r="D61" s="22"/>
      <c r="E61" s="2">
        <v>200</v>
      </c>
      <c r="F61" s="20">
        <v>136244.6</v>
      </c>
      <c r="G61" s="20"/>
      <c r="H61" s="42">
        <f t="shared" si="2"/>
        <v>0</v>
      </c>
    </row>
    <row r="62" spans="1:8" ht="25.5" hidden="1" x14ac:dyDescent="0.2">
      <c r="A62" s="1" t="s">
        <v>110</v>
      </c>
      <c r="B62" s="29"/>
      <c r="C62" s="30"/>
      <c r="D62" s="29" t="s">
        <v>111</v>
      </c>
      <c r="E62" s="2"/>
      <c r="F62" s="20">
        <f>F63</f>
        <v>0</v>
      </c>
      <c r="G62" s="20">
        <f t="shared" ref="G62" si="23">G63</f>
        <v>0</v>
      </c>
      <c r="H62" s="41" t="e">
        <f t="shared" si="2"/>
        <v>#DIV/0!</v>
      </c>
    </row>
    <row r="63" spans="1:8" ht="25.5" hidden="1" x14ac:dyDescent="0.2">
      <c r="A63" s="5" t="s">
        <v>58</v>
      </c>
      <c r="B63" s="29"/>
      <c r="C63" s="30"/>
      <c r="D63" s="22"/>
      <c r="E63" s="2">
        <v>200</v>
      </c>
      <c r="F63" s="20"/>
      <c r="G63" s="20"/>
      <c r="H63" s="41" t="e">
        <f t="shared" si="2"/>
        <v>#DIV/0!</v>
      </c>
    </row>
    <row r="64" spans="1:8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5213404</v>
      </c>
      <c r="G64" s="12">
        <f t="shared" ref="G64" si="24">G65+G68+G72</f>
        <v>1567998.5299999998</v>
      </c>
      <c r="H64" s="41">
        <f t="shared" si="2"/>
        <v>30.076290462047439</v>
      </c>
    </row>
    <row r="65" spans="1:8" x14ac:dyDescent="0.2">
      <c r="A65" s="29" t="s">
        <v>47</v>
      </c>
      <c r="B65" s="29"/>
      <c r="C65" s="30" t="s">
        <v>46</v>
      </c>
      <c r="D65" s="28"/>
      <c r="E65" s="29"/>
      <c r="F65" s="14">
        <f>F66</f>
        <v>220000</v>
      </c>
      <c r="G65" s="14">
        <f t="shared" ref="G65:G66" si="25">G66</f>
        <v>4728.12</v>
      </c>
      <c r="H65" s="42">
        <f t="shared" si="2"/>
        <v>2.1491454545454545</v>
      </c>
    </row>
    <row r="66" spans="1:8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220000</v>
      </c>
      <c r="G66" s="13">
        <f t="shared" si="25"/>
        <v>4728.12</v>
      </c>
      <c r="H66" s="42">
        <f t="shared" si="2"/>
        <v>2.1491454545454545</v>
      </c>
    </row>
    <row r="67" spans="1:8" ht="25.5" x14ac:dyDescent="0.2">
      <c r="A67" s="5" t="s">
        <v>58</v>
      </c>
      <c r="B67" s="29"/>
      <c r="C67" s="28"/>
      <c r="D67" s="2"/>
      <c r="E67" s="6">
        <v>200</v>
      </c>
      <c r="F67" s="20">
        <v>220000</v>
      </c>
      <c r="G67" s="20">
        <v>4728.12</v>
      </c>
      <c r="H67" s="42">
        <f t="shared" si="2"/>
        <v>2.1491454545454545</v>
      </c>
    </row>
    <row r="68" spans="1:8" x14ac:dyDescent="0.2">
      <c r="A68" s="29" t="s">
        <v>15</v>
      </c>
      <c r="B68" s="29"/>
      <c r="C68" s="30" t="s">
        <v>41</v>
      </c>
      <c r="D68" s="30"/>
      <c r="E68" s="29"/>
      <c r="F68" s="14">
        <f>F69</f>
        <v>659000</v>
      </c>
      <c r="G68" s="14">
        <f t="shared" ref="G68" si="26">G69</f>
        <v>219553</v>
      </c>
      <c r="H68" s="42">
        <f t="shared" si="2"/>
        <v>33.316084977238241</v>
      </c>
    </row>
    <row r="69" spans="1:8" ht="25.5" x14ac:dyDescent="0.2">
      <c r="A69" s="1" t="s">
        <v>81</v>
      </c>
      <c r="B69" s="29"/>
      <c r="C69" s="30"/>
      <c r="D69" s="22" t="s">
        <v>82</v>
      </c>
      <c r="E69" s="3"/>
      <c r="F69" s="13">
        <f>F70+F71</f>
        <v>659000</v>
      </c>
      <c r="G69" s="13">
        <f t="shared" ref="G69" si="27">G70+G71</f>
        <v>219553</v>
      </c>
      <c r="H69" s="42">
        <f t="shared" si="2"/>
        <v>33.316084977238241</v>
      </c>
    </row>
    <row r="70" spans="1:8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309000</v>
      </c>
      <c r="G70" s="20">
        <v>219553</v>
      </c>
      <c r="H70" s="42">
        <f t="shared" si="2"/>
        <v>71.052750809061493</v>
      </c>
    </row>
    <row r="71" spans="1:8" ht="40.5" customHeight="1" x14ac:dyDescent="0.2">
      <c r="A71" s="5" t="s">
        <v>121</v>
      </c>
      <c r="B71" s="29"/>
      <c r="C71" s="30"/>
      <c r="D71" s="22"/>
      <c r="E71" s="6">
        <v>400</v>
      </c>
      <c r="F71" s="20">
        <v>350000</v>
      </c>
      <c r="G71" s="20"/>
      <c r="H71" s="42">
        <f t="shared" si="2"/>
        <v>0</v>
      </c>
    </row>
    <row r="72" spans="1:8" x14ac:dyDescent="0.2">
      <c r="A72" s="29" t="s">
        <v>16</v>
      </c>
      <c r="B72" s="29"/>
      <c r="C72" s="30" t="s">
        <v>42</v>
      </c>
      <c r="D72" s="30"/>
      <c r="E72" s="29"/>
      <c r="F72" s="14">
        <f>F73+F76+F78+F80+F82+F84+F86+F88</f>
        <v>4334404</v>
      </c>
      <c r="G72" s="14">
        <f t="shared" ref="G72" si="28">G73+G76+G78+G80+G82+G84+G86+G88</f>
        <v>1343717.41</v>
      </c>
      <c r="H72" s="42">
        <f t="shared" si="2"/>
        <v>31.001203625688788</v>
      </c>
    </row>
    <row r="73" spans="1:8" ht="25.5" x14ac:dyDescent="0.2">
      <c r="A73" s="1" t="s">
        <v>83</v>
      </c>
      <c r="B73" s="29"/>
      <c r="C73" s="30"/>
      <c r="D73" s="2" t="s">
        <v>87</v>
      </c>
      <c r="E73" s="2"/>
      <c r="F73" s="13">
        <f>F74+F75</f>
        <v>3319125</v>
      </c>
      <c r="G73" s="13">
        <f t="shared" ref="G73" si="29">G74+G75</f>
        <v>1157040.9099999999</v>
      </c>
      <c r="H73" s="42">
        <f t="shared" si="2"/>
        <v>34.859817271118139</v>
      </c>
    </row>
    <row r="74" spans="1:8" ht="25.5" x14ac:dyDescent="0.2">
      <c r="A74" s="5" t="s">
        <v>58</v>
      </c>
      <c r="B74" s="29"/>
      <c r="C74" s="30"/>
      <c r="D74" s="2"/>
      <c r="E74" s="6">
        <v>200</v>
      </c>
      <c r="F74" s="13">
        <v>3314125</v>
      </c>
      <c r="G74" s="13">
        <v>1157040.9099999999</v>
      </c>
      <c r="H74" s="42">
        <f t="shared" si="2"/>
        <v>34.912410062987966</v>
      </c>
    </row>
    <row r="75" spans="1:8" x14ac:dyDescent="0.2">
      <c r="A75" s="5" t="s">
        <v>59</v>
      </c>
      <c r="B75" s="29"/>
      <c r="C75" s="30"/>
      <c r="D75" s="2"/>
      <c r="E75" s="6">
        <v>800</v>
      </c>
      <c r="F75" s="13">
        <v>5000</v>
      </c>
      <c r="G75" s="13"/>
      <c r="H75" s="42">
        <f t="shared" si="2"/>
        <v>0</v>
      </c>
    </row>
    <row r="76" spans="1:8" ht="38.25" x14ac:dyDescent="0.2">
      <c r="A76" s="5" t="s">
        <v>125</v>
      </c>
      <c r="B76" s="29"/>
      <c r="C76" s="30"/>
      <c r="D76" s="2" t="s">
        <v>126</v>
      </c>
      <c r="E76" s="6"/>
      <c r="F76" s="13">
        <f>F77</f>
        <v>350000</v>
      </c>
      <c r="G76" s="13">
        <f t="shared" ref="G76" si="30">G77</f>
        <v>0</v>
      </c>
      <c r="H76" s="42">
        <f t="shared" si="2"/>
        <v>0</v>
      </c>
    </row>
    <row r="77" spans="1:8" ht="25.5" x14ac:dyDescent="0.2">
      <c r="A77" s="5" t="s">
        <v>58</v>
      </c>
      <c r="B77" s="29"/>
      <c r="C77" s="30"/>
      <c r="D77" s="2"/>
      <c r="E77" s="6">
        <v>200</v>
      </c>
      <c r="F77" s="13">
        <v>350000</v>
      </c>
      <c r="G77" s="13"/>
      <c r="H77" s="42">
        <f t="shared" si="2"/>
        <v>0</v>
      </c>
    </row>
    <row r="78" spans="1:8" ht="40.5" customHeight="1" x14ac:dyDescent="0.2">
      <c r="A78" s="1" t="s">
        <v>127</v>
      </c>
      <c r="C78" s="30"/>
      <c r="D78" s="2" t="s">
        <v>129</v>
      </c>
      <c r="E78" s="6"/>
      <c r="F78" s="13">
        <f>F79</f>
        <v>90279</v>
      </c>
      <c r="G78" s="13">
        <f t="shared" ref="G78" si="31">G79</f>
        <v>40860</v>
      </c>
      <c r="H78" s="42">
        <f t="shared" ref="H78:H121" si="32">G78/F78*100</f>
        <v>45.259694945668429</v>
      </c>
    </row>
    <row r="79" spans="1:8" ht="25.5" x14ac:dyDescent="0.2">
      <c r="A79" s="5" t="s">
        <v>58</v>
      </c>
      <c r="B79" s="29"/>
      <c r="C79" s="30"/>
      <c r="D79" s="2"/>
      <c r="E79" s="6">
        <v>200</v>
      </c>
      <c r="F79" s="13">
        <v>90279</v>
      </c>
      <c r="G79" s="13">
        <v>40860</v>
      </c>
      <c r="H79" s="42">
        <f t="shared" si="32"/>
        <v>45.259694945668429</v>
      </c>
    </row>
    <row r="80" spans="1:8" ht="25.5" x14ac:dyDescent="0.2">
      <c r="A80" s="1" t="s">
        <v>84</v>
      </c>
      <c r="B80" s="29"/>
      <c r="C80" s="30"/>
      <c r="D80" s="2" t="s">
        <v>88</v>
      </c>
      <c r="E80" s="24"/>
      <c r="F80" s="13">
        <f>F81</f>
        <v>150000</v>
      </c>
      <c r="G80" s="13">
        <f t="shared" ref="G80" si="33">G81</f>
        <v>56250</v>
      </c>
      <c r="H80" s="42">
        <f t="shared" si="32"/>
        <v>37.5</v>
      </c>
    </row>
    <row r="81" spans="1:9" ht="25.5" x14ac:dyDescent="0.2">
      <c r="A81" s="23" t="s">
        <v>58</v>
      </c>
      <c r="B81" s="29"/>
      <c r="C81" s="30"/>
      <c r="D81" s="2"/>
      <c r="E81" s="6">
        <v>200</v>
      </c>
      <c r="F81" s="20">
        <v>150000</v>
      </c>
      <c r="G81" s="20">
        <v>56250</v>
      </c>
      <c r="H81" s="42">
        <f t="shared" si="32"/>
        <v>37.5</v>
      </c>
      <c r="I81" s="15" t="s">
        <v>102</v>
      </c>
    </row>
    <row r="82" spans="1:9" ht="25.5" x14ac:dyDescent="0.2">
      <c r="A82" s="1" t="s">
        <v>85</v>
      </c>
      <c r="B82" s="29"/>
      <c r="C82" s="30"/>
      <c r="D82" s="2" t="s">
        <v>89</v>
      </c>
      <c r="E82" s="2"/>
      <c r="F82" s="13">
        <f>F83</f>
        <v>150000</v>
      </c>
      <c r="G82" s="13">
        <f t="shared" ref="G82" si="34">G83</f>
        <v>47520</v>
      </c>
      <c r="H82" s="42">
        <f t="shared" si="32"/>
        <v>31.680000000000003</v>
      </c>
    </row>
    <row r="83" spans="1:9" ht="25.5" x14ac:dyDescent="0.2">
      <c r="A83" s="5" t="s">
        <v>58</v>
      </c>
      <c r="B83" s="29"/>
      <c r="C83" s="30"/>
      <c r="D83" s="2"/>
      <c r="E83" s="6">
        <v>200</v>
      </c>
      <c r="F83" s="20">
        <v>150000</v>
      </c>
      <c r="G83" s="20">
        <v>47520</v>
      </c>
      <c r="H83" s="42">
        <f t="shared" si="32"/>
        <v>31.680000000000003</v>
      </c>
    </row>
    <row r="84" spans="1:9" ht="25.5" x14ac:dyDescent="0.2">
      <c r="A84" s="1" t="s">
        <v>86</v>
      </c>
      <c r="B84" s="29"/>
      <c r="C84" s="30"/>
      <c r="D84" s="22" t="s">
        <v>90</v>
      </c>
      <c r="E84" s="3"/>
      <c r="F84" s="13">
        <f>F85</f>
        <v>242570</v>
      </c>
      <c r="G84" s="13">
        <f t="shared" ref="G84" si="35">G85</f>
        <v>34616.5</v>
      </c>
      <c r="H84" s="42">
        <f t="shared" si="32"/>
        <v>14.270725976006926</v>
      </c>
    </row>
    <row r="85" spans="1:9" ht="25.5" x14ac:dyDescent="0.2">
      <c r="A85" s="23" t="s">
        <v>58</v>
      </c>
      <c r="B85" s="29"/>
      <c r="C85" s="30"/>
      <c r="D85" s="22"/>
      <c r="E85" s="6">
        <v>200</v>
      </c>
      <c r="F85" s="13">
        <v>242570</v>
      </c>
      <c r="G85" s="13">
        <v>34616.5</v>
      </c>
      <c r="H85" s="42">
        <f t="shared" si="32"/>
        <v>14.270725976006926</v>
      </c>
    </row>
    <row r="86" spans="1:9" ht="38.25" x14ac:dyDescent="0.2">
      <c r="A86" s="23" t="s">
        <v>125</v>
      </c>
      <c r="B86" s="29"/>
      <c r="C86" s="30"/>
      <c r="D86" s="22" t="s">
        <v>130</v>
      </c>
      <c r="E86" s="6"/>
      <c r="F86" s="13">
        <f>F87</f>
        <v>25000</v>
      </c>
      <c r="G86" s="13">
        <f t="shared" ref="G86" si="36">G87</f>
        <v>0</v>
      </c>
      <c r="H86" s="42">
        <f t="shared" si="32"/>
        <v>0</v>
      </c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13">
        <v>25000</v>
      </c>
      <c r="G87" s="13"/>
      <c r="H87" s="42">
        <f t="shared" si="32"/>
        <v>0</v>
      </c>
    </row>
    <row r="88" spans="1:9" ht="51" x14ac:dyDescent="0.2">
      <c r="A88" s="23" t="s">
        <v>127</v>
      </c>
      <c r="B88" s="29"/>
      <c r="C88" s="30"/>
      <c r="D88" s="22" t="s">
        <v>131</v>
      </c>
      <c r="E88" s="6"/>
      <c r="F88" s="13">
        <f>F89</f>
        <v>7430</v>
      </c>
      <c r="G88" s="13">
        <f t="shared" ref="G88" si="37">G89</f>
        <v>7430</v>
      </c>
      <c r="H88" s="42">
        <f t="shared" si="32"/>
        <v>100</v>
      </c>
    </row>
    <row r="89" spans="1:9" ht="25.5" x14ac:dyDescent="0.2">
      <c r="A89" s="23" t="s">
        <v>58</v>
      </c>
      <c r="B89" s="29"/>
      <c r="C89" s="30"/>
      <c r="D89" s="22"/>
      <c r="E89" s="6">
        <v>200</v>
      </c>
      <c r="F89" s="13">
        <v>7430</v>
      </c>
      <c r="G89" s="13">
        <v>7430</v>
      </c>
      <c r="H89" s="41">
        <f t="shared" si="32"/>
        <v>100</v>
      </c>
    </row>
    <row r="90" spans="1:9" x14ac:dyDescent="0.2">
      <c r="A90" s="27" t="s">
        <v>17</v>
      </c>
      <c r="B90" s="27"/>
      <c r="C90" s="28" t="s">
        <v>26</v>
      </c>
      <c r="D90" s="28"/>
      <c r="E90" s="27"/>
      <c r="F90" s="12">
        <f>F91</f>
        <v>133772</v>
      </c>
      <c r="G90" s="12">
        <f t="shared" ref="G90:G92" si="38">G91</f>
        <v>44592</v>
      </c>
      <c r="H90" s="41">
        <f t="shared" si="32"/>
        <v>33.334330054121942</v>
      </c>
    </row>
    <row r="91" spans="1:9" x14ac:dyDescent="0.2">
      <c r="A91" s="29" t="s">
        <v>18</v>
      </c>
      <c r="B91" s="29"/>
      <c r="C91" s="30" t="s">
        <v>43</v>
      </c>
      <c r="D91" s="30"/>
      <c r="E91" s="29"/>
      <c r="F91" s="14">
        <f>F92</f>
        <v>133772</v>
      </c>
      <c r="G91" s="14">
        <f t="shared" si="38"/>
        <v>44592</v>
      </c>
      <c r="H91" s="42">
        <f t="shared" si="32"/>
        <v>33.334330054121942</v>
      </c>
    </row>
    <row r="92" spans="1:9" ht="25.5" x14ac:dyDescent="0.2">
      <c r="A92" s="1" t="s">
        <v>91</v>
      </c>
      <c r="B92" s="29"/>
      <c r="C92" s="30"/>
      <c r="D92" s="22" t="s">
        <v>92</v>
      </c>
      <c r="E92" s="2"/>
      <c r="F92" s="13">
        <f>F93</f>
        <v>133772</v>
      </c>
      <c r="G92" s="13">
        <f t="shared" si="38"/>
        <v>44592</v>
      </c>
      <c r="H92" s="42">
        <f t="shared" si="32"/>
        <v>33.334330054121942</v>
      </c>
    </row>
    <row r="93" spans="1:9" x14ac:dyDescent="0.2">
      <c r="A93" s="5" t="s">
        <v>62</v>
      </c>
      <c r="B93" s="29"/>
      <c r="C93" s="30"/>
      <c r="D93" s="22"/>
      <c r="E93" s="9">
        <v>500</v>
      </c>
      <c r="F93" s="25">
        <v>133772</v>
      </c>
      <c r="G93" s="25">
        <v>44592</v>
      </c>
      <c r="H93" s="42">
        <f t="shared" si="32"/>
        <v>33.334330054121942</v>
      </c>
    </row>
    <row r="94" spans="1:9" x14ac:dyDescent="0.2">
      <c r="A94" s="27" t="s">
        <v>19</v>
      </c>
      <c r="B94" s="27"/>
      <c r="C94" s="28" t="s">
        <v>44</v>
      </c>
      <c r="D94" s="28"/>
      <c r="E94" s="27"/>
      <c r="F94" s="12">
        <f>F95</f>
        <v>446555</v>
      </c>
      <c r="G94" s="12">
        <f t="shared" ref="G94" si="39">G95</f>
        <v>121264</v>
      </c>
      <c r="H94" s="41">
        <f t="shared" si="32"/>
        <v>27.155445577812365</v>
      </c>
    </row>
    <row r="95" spans="1:9" x14ac:dyDescent="0.2">
      <c r="A95" s="29" t="s">
        <v>20</v>
      </c>
      <c r="B95" s="29"/>
      <c r="C95" s="30" t="s">
        <v>45</v>
      </c>
      <c r="D95" s="30"/>
      <c r="E95" s="29"/>
      <c r="F95" s="14">
        <f>F96+F98+F100</f>
        <v>446555</v>
      </c>
      <c r="G95" s="14">
        <f t="shared" ref="G95" si="40">G96+G98+G100</f>
        <v>121264</v>
      </c>
      <c r="H95" s="42">
        <f t="shared" si="32"/>
        <v>27.155445577812365</v>
      </c>
    </row>
    <row r="96" spans="1:9" ht="38.25" x14ac:dyDescent="0.2">
      <c r="A96" s="1" t="s">
        <v>93</v>
      </c>
      <c r="B96" s="29"/>
      <c r="C96" s="30"/>
      <c r="D96" s="22" t="s">
        <v>95</v>
      </c>
      <c r="E96" s="2"/>
      <c r="F96" s="13">
        <f>F97</f>
        <v>74670</v>
      </c>
      <c r="G96" s="13">
        <f t="shared" ref="G96" si="41">G97</f>
        <v>24888</v>
      </c>
      <c r="H96" s="42">
        <f t="shared" si="32"/>
        <v>33.330654881478509</v>
      </c>
    </row>
    <row r="97" spans="1:8" x14ac:dyDescent="0.2">
      <c r="A97" s="5" t="s">
        <v>62</v>
      </c>
      <c r="B97" s="29"/>
      <c r="C97" s="30"/>
      <c r="D97" s="22"/>
      <c r="E97" s="9">
        <v>500</v>
      </c>
      <c r="F97" s="13">
        <v>74670</v>
      </c>
      <c r="G97" s="13">
        <v>24888</v>
      </c>
      <c r="H97" s="42">
        <f t="shared" si="32"/>
        <v>33.330654881478509</v>
      </c>
    </row>
    <row r="98" spans="1:8" ht="25.5" x14ac:dyDescent="0.2">
      <c r="A98" s="1" t="s">
        <v>94</v>
      </c>
      <c r="B98" s="29"/>
      <c r="C98" s="30"/>
      <c r="D98" s="22" t="s">
        <v>96</v>
      </c>
      <c r="E98" s="2"/>
      <c r="F98" s="13">
        <f>F99</f>
        <v>201885</v>
      </c>
      <c r="G98" s="13">
        <f t="shared" ref="G98" si="42">G99</f>
        <v>67296</v>
      </c>
      <c r="H98" s="42">
        <f t="shared" si="32"/>
        <v>33.333828664833945</v>
      </c>
    </row>
    <row r="99" spans="1:8" x14ac:dyDescent="0.2">
      <c r="A99" s="5" t="s">
        <v>62</v>
      </c>
      <c r="B99" s="29"/>
      <c r="C99" s="30"/>
      <c r="D99" s="22"/>
      <c r="E99" s="9">
        <v>500</v>
      </c>
      <c r="F99" s="13">
        <v>201885</v>
      </c>
      <c r="G99" s="13">
        <v>67296</v>
      </c>
      <c r="H99" s="42">
        <f t="shared" si="32"/>
        <v>33.333828664833945</v>
      </c>
    </row>
    <row r="100" spans="1:8" ht="25.5" x14ac:dyDescent="0.2">
      <c r="A100" s="1" t="s">
        <v>116</v>
      </c>
      <c r="B100" s="22"/>
      <c r="C100" s="30"/>
      <c r="D100" s="22" t="s">
        <v>117</v>
      </c>
      <c r="E100" s="2"/>
      <c r="F100" s="13">
        <f>F101</f>
        <v>170000</v>
      </c>
      <c r="G100" s="13">
        <f t="shared" ref="G100" si="43">G101</f>
        <v>29080</v>
      </c>
      <c r="H100" s="42">
        <f t="shared" si="32"/>
        <v>17.105882352941176</v>
      </c>
    </row>
    <row r="101" spans="1:8" ht="25.5" x14ac:dyDescent="0.2">
      <c r="A101" s="5" t="s">
        <v>58</v>
      </c>
      <c r="B101" s="29"/>
      <c r="C101" s="30"/>
      <c r="D101" s="26"/>
      <c r="E101" s="6">
        <v>200</v>
      </c>
      <c r="F101" s="13">
        <v>170000</v>
      </c>
      <c r="G101" s="13">
        <v>29080</v>
      </c>
      <c r="H101" s="41">
        <f t="shared" si="32"/>
        <v>17.105882352941176</v>
      </c>
    </row>
    <row r="102" spans="1:8" x14ac:dyDescent="0.2">
      <c r="A102" s="27" t="s">
        <v>21</v>
      </c>
      <c r="B102" s="27"/>
      <c r="C102" s="28">
        <v>1000</v>
      </c>
      <c r="D102" s="28"/>
      <c r="E102" s="27"/>
      <c r="F102" s="12">
        <f>F103+F106</f>
        <v>599268</v>
      </c>
      <c r="G102" s="12">
        <f t="shared" ref="G102" si="44">G103+G106</f>
        <v>562838.65</v>
      </c>
      <c r="H102" s="41">
        <f t="shared" si="32"/>
        <v>93.921025317554083</v>
      </c>
    </row>
    <row r="103" spans="1:8" ht="18.75" customHeight="1" x14ac:dyDescent="0.2">
      <c r="A103" s="29" t="s">
        <v>49</v>
      </c>
      <c r="B103" s="29"/>
      <c r="C103" s="28" t="s">
        <v>48</v>
      </c>
      <c r="D103" s="28"/>
      <c r="E103" s="29"/>
      <c r="F103" s="14">
        <f>F104</f>
        <v>35000</v>
      </c>
      <c r="G103" s="14">
        <f t="shared" ref="G103:G104" si="45">G104</f>
        <v>10843.35</v>
      </c>
      <c r="H103" s="41">
        <f t="shared" si="32"/>
        <v>30.981000000000002</v>
      </c>
    </row>
    <row r="104" spans="1:8" ht="23.25" customHeight="1" x14ac:dyDescent="0.2">
      <c r="A104" s="1" t="s">
        <v>107</v>
      </c>
      <c r="B104" s="2"/>
      <c r="C104" s="28"/>
      <c r="D104" s="30" t="s">
        <v>108</v>
      </c>
      <c r="E104" s="29"/>
      <c r="F104" s="14">
        <f>F105</f>
        <v>35000</v>
      </c>
      <c r="G104" s="14">
        <f t="shared" si="45"/>
        <v>10843.35</v>
      </c>
      <c r="H104" s="42">
        <f t="shared" si="32"/>
        <v>30.981000000000002</v>
      </c>
    </row>
    <row r="105" spans="1:8" ht="12" customHeight="1" x14ac:dyDescent="0.2">
      <c r="A105" s="29" t="s">
        <v>109</v>
      </c>
      <c r="B105" s="29"/>
      <c r="C105" s="28"/>
      <c r="D105" s="28"/>
      <c r="E105" s="29">
        <v>300</v>
      </c>
      <c r="F105" s="14">
        <v>35000</v>
      </c>
      <c r="G105" s="14">
        <v>10843.35</v>
      </c>
      <c r="H105" s="42">
        <f t="shared" si="32"/>
        <v>30.981000000000002</v>
      </c>
    </row>
    <row r="106" spans="1:8" x14ac:dyDescent="0.2">
      <c r="A106" s="29" t="s">
        <v>22</v>
      </c>
      <c r="B106" s="29"/>
      <c r="C106" s="30">
        <v>1003</v>
      </c>
      <c r="D106" s="30"/>
      <c r="E106" s="29"/>
      <c r="F106" s="14">
        <f>F107+F109+F111</f>
        <v>564268</v>
      </c>
      <c r="G106" s="14">
        <f t="shared" ref="G106" si="46">G107+G109+G111</f>
        <v>551995.30000000005</v>
      </c>
      <c r="H106" s="42">
        <f t="shared" si="32"/>
        <v>97.82502286147718</v>
      </c>
    </row>
    <row r="107" spans="1:8" ht="28.5" hidden="1" customHeight="1" x14ac:dyDescent="0.2">
      <c r="A107" s="1" t="s">
        <v>119</v>
      </c>
      <c r="B107" s="29"/>
      <c r="C107" s="30"/>
      <c r="D107" s="22" t="s">
        <v>120</v>
      </c>
      <c r="E107" s="9"/>
      <c r="F107" s="20">
        <f>F108</f>
        <v>0</v>
      </c>
      <c r="G107" s="20">
        <f t="shared" ref="G107" si="47">G108</f>
        <v>0</v>
      </c>
      <c r="H107" s="42" t="e">
        <f t="shared" si="32"/>
        <v>#DIV/0!</v>
      </c>
    </row>
    <row r="108" spans="1:8" hidden="1" x14ac:dyDescent="0.2">
      <c r="A108" s="29" t="s">
        <v>109</v>
      </c>
      <c r="B108" s="29"/>
      <c r="C108" s="30"/>
      <c r="D108" s="26"/>
      <c r="E108" s="9">
        <v>300</v>
      </c>
      <c r="F108" s="25"/>
      <c r="G108" s="25"/>
      <c r="H108" s="42" t="e">
        <f t="shared" si="32"/>
        <v>#DIV/0!</v>
      </c>
    </row>
    <row r="109" spans="1:8" ht="25.5" x14ac:dyDescent="0.2">
      <c r="A109" s="1" t="s">
        <v>132</v>
      </c>
      <c r="B109" s="31"/>
      <c r="C109" s="31"/>
      <c r="D109" s="22" t="s">
        <v>135</v>
      </c>
      <c r="E109" s="9"/>
      <c r="F109" s="25">
        <f>F110</f>
        <v>554268</v>
      </c>
      <c r="G109" s="25">
        <f t="shared" ref="G109" si="48">G110</f>
        <v>541995.30000000005</v>
      </c>
      <c r="H109" s="42">
        <f t="shared" si="32"/>
        <v>97.785782329125993</v>
      </c>
    </row>
    <row r="110" spans="1:8" x14ac:dyDescent="0.2">
      <c r="A110" s="29" t="s">
        <v>109</v>
      </c>
      <c r="B110" s="29"/>
      <c r="C110" s="30"/>
      <c r="D110" s="26"/>
      <c r="E110" s="9">
        <v>300</v>
      </c>
      <c r="F110" s="25">
        <v>554268</v>
      </c>
      <c r="G110" s="25">
        <v>541995.30000000005</v>
      </c>
      <c r="H110" s="42">
        <f t="shared" si="32"/>
        <v>97.785782329125993</v>
      </c>
    </row>
    <row r="111" spans="1:8" x14ac:dyDescent="0.2">
      <c r="A111" s="1" t="s">
        <v>64</v>
      </c>
      <c r="B111" s="29"/>
      <c r="C111" s="30"/>
      <c r="D111" s="2" t="s">
        <v>65</v>
      </c>
      <c r="E111" s="9"/>
      <c r="F111" s="25">
        <f>F112</f>
        <v>10000</v>
      </c>
      <c r="G111" s="25">
        <f t="shared" ref="G111" si="49">G112</f>
        <v>10000</v>
      </c>
      <c r="H111" s="42">
        <f t="shared" si="32"/>
        <v>100</v>
      </c>
    </row>
    <row r="112" spans="1:8" x14ac:dyDescent="0.2">
      <c r="A112" s="29" t="s">
        <v>109</v>
      </c>
      <c r="B112" s="29"/>
      <c r="C112" s="30"/>
      <c r="D112" s="26"/>
      <c r="E112" s="9">
        <v>300</v>
      </c>
      <c r="F112" s="25">
        <v>10000</v>
      </c>
      <c r="G112" s="25">
        <v>10000</v>
      </c>
      <c r="H112" s="42">
        <f t="shared" si="32"/>
        <v>100</v>
      </c>
    </row>
    <row r="113" spans="1:8" x14ac:dyDescent="0.2">
      <c r="A113" s="27" t="s">
        <v>23</v>
      </c>
      <c r="B113" s="27"/>
      <c r="C113" s="28">
        <v>1100</v>
      </c>
      <c r="D113" s="28"/>
      <c r="E113" s="27"/>
      <c r="F113" s="12">
        <f>F114</f>
        <v>50000</v>
      </c>
      <c r="G113" s="12">
        <f t="shared" ref="G113" si="50">G114</f>
        <v>9850</v>
      </c>
      <c r="H113" s="41">
        <f t="shared" si="32"/>
        <v>19.7</v>
      </c>
    </row>
    <row r="114" spans="1:8" x14ac:dyDescent="0.2">
      <c r="A114" s="29" t="s">
        <v>24</v>
      </c>
      <c r="B114" s="29"/>
      <c r="C114" s="30">
        <v>1102</v>
      </c>
      <c r="D114" s="30"/>
      <c r="E114" s="29"/>
      <c r="F114" s="14">
        <f>F115+F117+F119</f>
        <v>50000</v>
      </c>
      <c r="G114" s="14">
        <f t="shared" ref="G114" si="51">G115+G117+G119</f>
        <v>9850</v>
      </c>
      <c r="H114" s="42">
        <f t="shared" si="32"/>
        <v>19.7</v>
      </c>
    </row>
    <row r="115" spans="1:8" ht="51" x14ac:dyDescent="0.2">
      <c r="A115" s="1" t="s">
        <v>97</v>
      </c>
      <c r="B115" s="29"/>
      <c r="C115" s="30"/>
      <c r="D115" s="22" t="s">
        <v>98</v>
      </c>
      <c r="E115" s="9"/>
      <c r="F115" s="13">
        <f>F116</f>
        <v>50000</v>
      </c>
      <c r="G115" s="13">
        <f t="shared" ref="G115" si="52">G116</f>
        <v>9850</v>
      </c>
      <c r="H115" s="42">
        <f t="shared" si="32"/>
        <v>19.7</v>
      </c>
    </row>
    <row r="116" spans="1:8" ht="25.5" x14ac:dyDescent="0.2">
      <c r="A116" s="5" t="s">
        <v>58</v>
      </c>
      <c r="B116" s="29"/>
      <c r="C116" s="30"/>
      <c r="D116" s="26"/>
      <c r="E116" s="6">
        <v>200</v>
      </c>
      <c r="F116" s="13">
        <v>50000</v>
      </c>
      <c r="G116" s="13">
        <v>9850</v>
      </c>
      <c r="H116" s="42">
        <f t="shared" si="32"/>
        <v>19.7</v>
      </c>
    </row>
    <row r="117" spans="1:8" ht="38.25" hidden="1" x14ac:dyDescent="0.2">
      <c r="A117" s="1" t="s">
        <v>105</v>
      </c>
      <c r="B117" s="29"/>
      <c r="C117" s="30"/>
      <c r="D117" s="22" t="s">
        <v>106</v>
      </c>
      <c r="E117" s="6"/>
      <c r="F117" s="13">
        <f>F118</f>
        <v>0</v>
      </c>
      <c r="G117" s="13">
        <f t="shared" ref="G117" si="53">G118</f>
        <v>0</v>
      </c>
      <c r="H117" s="41" t="e">
        <f t="shared" si="32"/>
        <v>#DIV/0!</v>
      </c>
    </row>
    <row r="118" spans="1:8" hidden="1" x14ac:dyDescent="0.2">
      <c r="A118" s="1" t="s">
        <v>62</v>
      </c>
      <c r="B118" s="29"/>
      <c r="C118" s="30"/>
      <c r="D118" s="26"/>
      <c r="E118" s="6">
        <v>200</v>
      </c>
      <c r="F118" s="13"/>
      <c r="G118" s="13"/>
      <c r="H118" s="41" t="e">
        <f t="shared" si="32"/>
        <v>#DIV/0!</v>
      </c>
    </row>
    <row r="119" spans="1:8" ht="38.25" hidden="1" x14ac:dyDescent="0.2">
      <c r="A119" s="5" t="s">
        <v>103</v>
      </c>
      <c r="B119" s="29"/>
      <c r="C119" s="30"/>
      <c r="D119" s="22" t="s">
        <v>104</v>
      </c>
      <c r="E119" s="6"/>
      <c r="F119" s="13">
        <f>F120</f>
        <v>0</v>
      </c>
      <c r="G119" s="13">
        <f t="shared" ref="G119" si="54">G120</f>
        <v>0</v>
      </c>
      <c r="H119" s="41" t="e">
        <f t="shared" si="32"/>
        <v>#DIV/0!</v>
      </c>
    </row>
    <row r="120" spans="1:8" ht="25.5" hidden="1" x14ac:dyDescent="0.2">
      <c r="A120" s="5" t="s">
        <v>58</v>
      </c>
      <c r="B120" s="29"/>
      <c r="C120" s="30"/>
      <c r="D120" s="26"/>
      <c r="E120" s="6">
        <v>200</v>
      </c>
      <c r="F120" s="13"/>
      <c r="G120" s="13"/>
      <c r="H120" s="41" t="e">
        <f t="shared" si="32"/>
        <v>#DIV/0!</v>
      </c>
    </row>
    <row r="121" spans="1:8" x14ac:dyDescent="0.2">
      <c r="A121" s="27" t="s">
        <v>25</v>
      </c>
      <c r="B121" s="27"/>
      <c r="C121" s="28"/>
      <c r="D121" s="28"/>
      <c r="E121" s="27"/>
      <c r="F121" s="12">
        <f>F13+F41+F45+F52+F64+F90+F94+F102+F113</f>
        <v>21431298.68</v>
      </c>
      <c r="G121" s="12">
        <f t="shared" ref="G121" si="55">G13+G41+G45+G52+G64+G90+G94+G102+G113</f>
        <v>9043683.9399999995</v>
      </c>
      <c r="H121" s="41">
        <f t="shared" si="32"/>
        <v>42.198487711991518</v>
      </c>
    </row>
    <row r="122" spans="1:8" x14ac:dyDescent="0.2">
      <c r="A122" s="35"/>
      <c r="B122" s="35"/>
      <c r="C122" s="35"/>
      <c r="D122" s="35"/>
      <c r="E122" s="35"/>
      <c r="F122" s="36"/>
    </row>
    <row r="123" spans="1:8" x14ac:dyDescent="0.2">
      <c r="A123" s="34"/>
      <c r="B123" s="34"/>
      <c r="C123" s="34"/>
      <c r="D123" s="34"/>
      <c r="E123" s="34"/>
      <c r="F123" s="34"/>
    </row>
  </sheetData>
  <mergeCells count="9">
    <mergeCell ref="G10:G11"/>
    <mergeCell ref="H10:H11"/>
    <mergeCell ref="A8:H8"/>
    <mergeCell ref="A10:A11"/>
    <mergeCell ref="F10:F11"/>
    <mergeCell ref="C10:C11"/>
    <mergeCell ref="B10:B11"/>
    <mergeCell ref="D10:D11"/>
    <mergeCell ref="E10:E11"/>
  </mergeCells>
  <pageMargins left="0.7" right="0.7" top="0.75" bottom="0.75" header="0.3" footer="0.3"/>
  <pageSetup paperSize="9" scale="69" fitToHeight="0" orientation="portrait" r:id="rId1"/>
  <rowBreaks count="2" manualBreakCount="2">
    <brk id="50" max="7" man="1"/>
    <brk id="9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2019-07-23T07:15:11Z</cp:lastPrinted>
  <dcterms:created xsi:type="dcterms:W3CDTF">2015-02-12T11:14:02Z</dcterms:created>
  <dcterms:modified xsi:type="dcterms:W3CDTF">2019-07-23T07:19:48Z</dcterms:modified>
</cp:coreProperties>
</file>