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(2)'!$A$1:$F$101</definedName>
  </definedNames>
  <calcPr calcId="144525"/>
</workbook>
</file>

<file path=xl/calcChain.xml><?xml version="1.0" encoding="utf-8"?>
<calcChain xmlns="http://schemas.openxmlformats.org/spreadsheetml/2006/main">
  <c r="D98" i="4" l="1"/>
  <c r="F98" i="4" s="1"/>
  <c r="F100" i="4"/>
  <c r="F99" i="4"/>
  <c r="F97" i="4"/>
  <c r="F95" i="4"/>
  <c r="F93" i="4"/>
  <c r="F92" i="4"/>
  <c r="F90" i="4"/>
  <c r="F89" i="4"/>
  <c r="F87" i="4"/>
  <c r="F85" i="4"/>
  <c r="F84" i="4"/>
  <c r="F83" i="4"/>
  <c r="F81" i="4"/>
  <c r="F79" i="4"/>
  <c r="F76" i="4"/>
  <c r="F74" i="4"/>
  <c r="F71" i="4"/>
  <c r="F70" i="4"/>
  <c r="F69" i="4"/>
  <c r="F68" i="4"/>
  <c r="F67" i="4"/>
  <c r="F66" i="4"/>
  <c r="F65" i="4"/>
  <c r="F64" i="4"/>
  <c r="F62" i="4"/>
  <c r="F61" i="4"/>
  <c r="F59" i="4"/>
  <c r="F58" i="4"/>
  <c r="F57" i="4"/>
  <c r="F56" i="4"/>
  <c r="F55" i="4"/>
  <c r="F53" i="4"/>
  <c r="F51" i="4"/>
  <c r="F49" i="4"/>
  <c r="F47" i="4"/>
  <c r="F44" i="4"/>
  <c r="F42" i="4"/>
  <c r="F41" i="4"/>
  <c r="F39" i="4"/>
  <c r="F37" i="4"/>
  <c r="F35" i="4"/>
  <c r="F33" i="4"/>
  <c r="F31" i="4"/>
  <c r="F29" i="4"/>
  <c r="F27" i="4"/>
  <c r="F25" i="4"/>
  <c r="F24" i="4"/>
  <c r="F21" i="4"/>
  <c r="F19" i="4"/>
  <c r="F17" i="4"/>
  <c r="F15" i="4"/>
  <c r="F12" i="4"/>
  <c r="F10" i="4"/>
  <c r="E96" i="4" l="1"/>
  <c r="F96" i="4" s="1"/>
  <c r="E94" i="4"/>
  <c r="F94" i="4" s="1"/>
  <c r="E91" i="4"/>
  <c r="F91" i="4" s="1"/>
  <c r="E88" i="4"/>
  <c r="F88" i="4" s="1"/>
  <c r="E86" i="4"/>
  <c r="F86" i="4" s="1"/>
  <c r="E82" i="4"/>
  <c r="F82" i="4" s="1"/>
  <c r="E80" i="4"/>
  <c r="F80" i="4" s="1"/>
  <c r="E78" i="4"/>
  <c r="E75" i="4"/>
  <c r="F75" i="4" s="1"/>
  <c r="E73" i="4"/>
  <c r="F73" i="4" s="1"/>
  <c r="E70" i="4"/>
  <c r="E66" i="4"/>
  <c r="E65" i="4"/>
  <c r="E63" i="4"/>
  <c r="F63" i="4" s="1"/>
  <c r="E61" i="4"/>
  <c r="E58" i="4"/>
  <c r="E56" i="4"/>
  <c r="E54" i="4"/>
  <c r="F54" i="4" s="1"/>
  <c r="E52" i="4"/>
  <c r="F52" i="4" s="1"/>
  <c r="E50" i="4"/>
  <c r="F50" i="4" s="1"/>
  <c r="E48" i="4"/>
  <c r="F48" i="4" s="1"/>
  <c r="E46" i="4"/>
  <c r="F46" i="4" s="1"/>
  <c r="E43" i="4"/>
  <c r="F43" i="4" s="1"/>
  <c r="E40" i="4"/>
  <c r="F40" i="4" s="1"/>
  <c r="E38" i="4"/>
  <c r="F38" i="4" s="1"/>
  <c r="E36" i="4"/>
  <c r="F36" i="4" s="1"/>
  <c r="E34" i="4"/>
  <c r="F34" i="4" s="1"/>
  <c r="E32" i="4"/>
  <c r="F32" i="4" s="1"/>
  <c r="E30" i="4"/>
  <c r="F30" i="4" s="1"/>
  <c r="E28" i="4"/>
  <c r="F28" i="4" s="1"/>
  <c r="E26" i="4"/>
  <c r="F26" i="4" s="1"/>
  <c r="E23" i="4"/>
  <c r="F23" i="4" s="1"/>
  <c r="E20" i="4"/>
  <c r="F20" i="4" s="1"/>
  <c r="E18" i="4"/>
  <c r="F18" i="4" s="1"/>
  <c r="E16" i="4"/>
  <c r="F16" i="4" s="1"/>
  <c r="E14" i="4"/>
  <c r="E11" i="4"/>
  <c r="F11" i="4" s="1"/>
  <c r="E9" i="4"/>
  <c r="E77" i="4" l="1"/>
  <c r="F77" i="4" s="1"/>
  <c r="F78" i="4"/>
  <c r="E60" i="4"/>
  <c r="F60" i="4" s="1"/>
  <c r="E22" i="4"/>
  <c r="F22" i="4" s="1"/>
  <c r="E13" i="4"/>
  <c r="F13" i="4" s="1"/>
  <c r="F14" i="4"/>
  <c r="E8" i="4"/>
  <c r="F8" i="4" s="1"/>
  <c r="F9" i="4"/>
  <c r="E45" i="4"/>
  <c r="F45" i="4" s="1"/>
  <c r="E72" i="4"/>
  <c r="F72" i="4" s="1"/>
  <c r="D23" i="4"/>
  <c r="E101" i="4" l="1"/>
  <c r="F101" i="4" s="1"/>
  <c r="D36" i="4"/>
  <c r="D38" i="4"/>
  <c r="D88" i="4" l="1"/>
  <c r="D94" i="4" l="1"/>
  <c r="D78" i="4" l="1"/>
  <c r="D40" i="4" l="1"/>
  <c r="D75" i="4" l="1"/>
  <c r="D73" i="4"/>
  <c r="D72" i="4" l="1"/>
  <c r="D66" i="4"/>
  <c r="D70" i="4"/>
  <c r="D65" i="4" l="1"/>
  <c r="D63" i="4"/>
  <c r="D58" i="4" l="1"/>
  <c r="D56" i="4" l="1"/>
  <c r="D16" i="4" l="1"/>
  <c r="D52" i="4" l="1"/>
  <c r="D61" i="4"/>
  <c r="D60" i="4" s="1"/>
  <c r="D28" i="4" l="1"/>
  <c r="D26" i="4"/>
  <c r="D20" i="4" l="1"/>
  <c r="D34" i="4"/>
  <c r="D54" i="4"/>
  <c r="D50" i="4"/>
  <c r="D48" i="4"/>
  <c r="D46" i="4"/>
  <c r="D96" i="4"/>
  <c r="D91" i="4"/>
  <c r="D86" i="4"/>
  <c r="D82" i="4"/>
  <c r="D80" i="4"/>
  <c r="D32" i="4"/>
  <c r="D30" i="4"/>
  <c r="D43" i="4"/>
  <c r="D18" i="4"/>
  <c r="D14" i="4"/>
  <c r="D11" i="4"/>
  <c r="D9" i="4"/>
  <c r="D45" i="4" l="1"/>
  <c r="D22" i="4"/>
  <c r="D77" i="4"/>
  <c r="D13" i="4"/>
  <c r="D8" i="4"/>
  <c r="D101" i="4" l="1"/>
</calcChain>
</file>

<file path=xl/sharedStrings.xml><?xml version="1.0" encoding="utf-8"?>
<sst xmlns="http://schemas.openxmlformats.org/spreadsheetml/2006/main" count="151" uniqueCount="108">
  <si>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</si>
  <si>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</si>
  <si>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</si>
  <si>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</si>
  <si>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</si>
  <si>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</si>
  <si>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</si>
  <si>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</si>
  <si>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</si>
  <si>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</si>
  <si>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</si>
  <si>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</si>
  <si>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</si>
  <si>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</si>
  <si>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</si>
  <si>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</si>
  <si>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</si>
  <si>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</si>
  <si>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</si>
  <si>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</si>
  <si>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</si>
  <si>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</si>
  <si>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</si>
  <si>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</si>
  <si>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</si>
  <si>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</si>
  <si>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</si>
  <si>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</si>
  <si>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</si>
  <si>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</si>
  <si>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</si>
  <si>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</si>
  <si>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</si>
  <si>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</si>
  <si>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</si>
  <si>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</si>
  <si>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</si>
  <si>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</si>
  <si>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</si>
  <si>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</si>
  <si>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</si>
  <si>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</si>
  <si>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</si>
  <si>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</si>
  <si>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</si>
  <si>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</si>
  <si>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</si>
  <si>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</si>
  <si>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</si>
  <si>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</si>
  <si>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</si>
  <si>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</si>
  <si>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</si>
  <si>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</si>
  <si>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</si>
  <si>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</si>
  <si>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</si>
  <si>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</si>
  <si>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</si>
  <si>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</si>
  <si>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</si>
  <si>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</si>
  <si>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</si>
  <si>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</si>
  <si>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</si>
  <si>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</si>
  <si>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</si>
  <si>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</si>
  <si>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</si>
  <si>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</si>
  <si>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</si>
  <si>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</si>
  <si>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</si>
  <si>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</si>
  <si>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</si>
  <si>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</si>
  <si>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</si>
  <si>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</si>
  <si>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</si>
  <si>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</si>
  <si>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</si>
  <si>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</si>
  <si>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</si>
  <si>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</si>
  <si>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</si>
  <si>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</si>
  <si>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</si>
  <si>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</si>
  <si>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Бюджетные инвестиции в объекты капитального строительства государственной (муниципальной) собственности</t>
  </si>
  <si>
    <t>05.0.00.20230</t>
  </si>
  <si>
    <t>Обеспечение проведения выборов и референдумов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</si>
  <si>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</si>
  <si>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</si>
  <si>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03 0 01 75350</t>
  </si>
  <si>
    <t>03 0 01 25350</t>
  </si>
  <si>
    <t>03 0 04 75350</t>
  </si>
  <si>
    <t>03 0 04 25350</t>
  </si>
  <si>
    <t>02 0 01 72440</t>
  </si>
  <si>
    <t>02 0 01 22440</t>
  </si>
  <si>
    <t>Утверждено           ( руб.)</t>
  </si>
  <si>
    <t>Исполнено        ( руб.)</t>
  </si>
  <si>
    <t>% исполнения</t>
  </si>
  <si>
    <t>Приложение  № 2</t>
  </si>
  <si>
    <t>к постановлению Администрации</t>
  </si>
  <si>
    <t xml:space="preserve"> Приволжского сельского поселения</t>
  </si>
  <si>
    <t>04 0 06 L4970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</si>
  <si>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1 полугодие 2019 года</t>
  </si>
  <si>
    <t>от 23.07. 2019 г. № 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</si>
</sst>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10" fillId="0" borderId="0" xfId="0" applyFont="1" applyFill="1" applyAlignment="1"/>
    <xf numFmtId="164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tabSelected="1" view="pageBreakPreview" zoomScale="140" zoomScaleNormal="100" zoomScaleSheetLayoutView="140" workbookViewId="0">
      <selection activeCell="D4" sqref="D4:F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6" ht="15" customHeight="1" x14ac:dyDescent="0.25">
      <c r="B1" s="41"/>
      <c r="C1" s="41"/>
      <c r="D1" s="45" t="s">
        <v>102</v>
      </c>
      <c r="E1" s="45"/>
      <c r="F1" s="45"/>
    </row>
    <row r="2" spans="1:6" ht="15" customHeight="1" x14ac:dyDescent="0.25">
      <c r="B2" s="41"/>
      <c r="C2" s="41"/>
      <c r="D2" s="45" t="s">
        <v>103</v>
      </c>
      <c r="E2" s="45"/>
      <c r="F2" s="45"/>
    </row>
    <row r="3" spans="1:6" ht="15.75" x14ac:dyDescent="0.25">
      <c r="A3" s="2"/>
      <c r="B3" s="42"/>
      <c r="C3" s="42"/>
      <c r="D3" s="49" t="s">
        <v>104</v>
      </c>
      <c r="E3" s="49"/>
      <c r="F3" s="49"/>
    </row>
    <row r="4" spans="1:6" ht="12" customHeight="1" x14ac:dyDescent="0.25">
      <c r="A4" s="2"/>
      <c r="B4" s="42"/>
      <c r="C4" s="42"/>
      <c r="D4" s="49" t="s">
        <v>107</v>
      </c>
      <c r="E4" s="49"/>
      <c r="F4" s="49"/>
    </row>
    <row r="5" spans="1:6" ht="72" customHeight="1" x14ac:dyDescent="0.3">
      <c r="A5" s="46" t="s">
        <v>106</v>
      </c>
      <c r="B5" s="46"/>
      <c r="C5" s="46"/>
      <c r="D5" s="46"/>
      <c r="E5" s="46"/>
      <c r="F5" s="46"/>
    </row>
    <row r="6" spans="1:6" ht="15" customHeight="1" x14ac:dyDescent="0.25">
      <c r="A6" s="47" t="s">
        <v>0</v>
      </c>
      <c r="B6" s="47" t="s">
        <v>1</v>
      </c>
      <c r="C6" s="47" t="s">
        <v>2</v>
      </c>
      <c r="D6" s="47" t="s">
        <v>99</v>
      </c>
      <c r="E6" s="47" t="s">
        <v>100</v>
      </c>
      <c r="F6" s="47" t="s">
        <v>101</v>
      </c>
    </row>
    <row r="7" spans="1:6" ht="26.25" customHeight="1" x14ac:dyDescent="0.25">
      <c r="A7" s="48"/>
      <c r="B7" s="48"/>
      <c r="C7" s="48"/>
      <c r="D7" s="48"/>
      <c r="E7" s="48"/>
      <c r="F7" s="48"/>
    </row>
    <row r="8" spans="1:6" ht="40.5" customHeight="1" x14ac:dyDescent="0.25">
      <c r="A8" s="5" t="s">
        <v>3</v>
      </c>
      <c r="B8" s="6" t="s">
        <v>29</v>
      </c>
      <c r="C8" s="4"/>
      <c r="D8" s="7">
        <f>D9+D11</f>
        <v>220000</v>
      </c>
      <c r="E8" s="7">
        <f t="shared" ref="E8" si="0">E9+E11</f>
        <v>75380.12</v>
      </c>
      <c r="F8" s="43">
        <f>E8/D8*100</f>
        <v>34.263690909090904</v>
      </c>
    </row>
    <row r="9" spans="1:6" ht="38.25" x14ac:dyDescent="0.25">
      <c r="A9" s="8" t="s">
        <v>6</v>
      </c>
      <c r="B9" s="27" t="s">
        <v>34</v>
      </c>
      <c r="C9" s="4"/>
      <c r="D9" s="9">
        <f>D10</f>
        <v>200000</v>
      </c>
      <c r="E9" s="9">
        <f t="shared" ref="E9" si="1">E10</f>
        <v>59358</v>
      </c>
      <c r="F9" s="44">
        <f t="shared" ref="F9:F72" si="2">E9/D9*100</f>
        <v>29.678999999999998</v>
      </c>
    </row>
    <row r="10" spans="1:6" ht="25.5" x14ac:dyDescent="0.25">
      <c r="A10" s="10" t="s">
        <v>5</v>
      </c>
      <c r="B10" s="4"/>
      <c r="C10" s="11">
        <v>200</v>
      </c>
      <c r="D10" s="12">
        <v>200000</v>
      </c>
      <c r="E10" s="12">
        <v>59358</v>
      </c>
      <c r="F10" s="44">
        <f t="shared" si="2"/>
        <v>29.678999999999998</v>
      </c>
    </row>
    <row r="11" spans="1:6" ht="25.5" x14ac:dyDescent="0.25">
      <c r="A11" s="8" t="s">
        <v>4</v>
      </c>
      <c r="B11" s="27" t="s">
        <v>62</v>
      </c>
      <c r="C11" s="4"/>
      <c r="D11" s="9">
        <f>D12</f>
        <v>20000</v>
      </c>
      <c r="E11" s="9">
        <f t="shared" ref="E11" si="3">E12</f>
        <v>16022.12</v>
      </c>
      <c r="F11" s="44">
        <f t="shared" si="2"/>
        <v>80.110600000000005</v>
      </c>
    </row>
    <row r="12" spans="1:6" ht="25.5" x14ac:dyDescent="0.25">
      <c r="A12" s="10" t="s">
        <v>5</v>
      </c>
      <c r="B12" s="6"/>
      <c r="C12" s="11">
        <v>200</v>
      </c>
      <c r="D12" s="12">
        <v>20000</v>
      </c>
      <c r="E12" s="12">
        <v>16022.12</v>
      </c>
      <c r="F12" s="44">
        <f t="shared" si="2"/>
        <v>80.110600000000005</v>
      </c>
    </row>
    <row r="13" spans="1:6" ht="24.75" customHeight="1" x14ac:dyDescent="0.25">
      <c r="A13" s="5" t="s">
        <v>21</v>
      </c>
      <c r="B13" s="13" t="s">
        <v>43</v>
      </c>
      <c r="C13" s="4"/>
      <c r="D13" s="7">
        <f>D14+D16+D18+D20</f>
        <v>7014336.879999999</v>
      </c>
      <c r="E13" s="7">
        <f t="shared" ref="E13" si="4">E14+E16+E18+E20</f>
        <v>3436812.93</v>
      </c>
      <c r="F13" s="43">
        <f t="shared" si="2"/>
        <v>48.996975605768178</v>
      </c>
    </row>
    <row r="14" spans="1:6" ht="25.5" x14ac:dyDescent="0.25">
      <c r="A14" s="8" t="s">
        <v>32</v>
      </c>
      <c r="B14" s="27" t="s">
        <v>33</v>
      </c>
      <c r="C14" s="14"/>
      <c r="D14" s="12">
        <f>D15</f>
        <v>2588655.2799999998</v>
      </c>
      <c r="E14" s="12">
        <f t="shared" ref="E14" si="5">E15</f>
        <v>1828913.59</v>
      </c>
      <c r="F14" s="44">
        <f t="shared" si="2"/>
        <v>70.651106160415466</v>
      </c>
    </row>
    <row r="15" spans="1:6" ht="25.5" x14ac:dyDescent="0.25">
      <c r="A15" s="10" t="s">
        <v>5</v>
      </c>
      <c r="B15" s="15"/>
      <c r="C15" s="11">
        <v>200</v>
      </c>
      <c r="D15" s="12">
        <v>2588655.2799999998</v>
      </c>
      <c r="E15" s="12">
        <v>1828913.59</v>
      </c>
      <c r="F15" s="44">
        <f t="shared" si="2"/>
        <v>70.651106160415466</v>
      </c>
    </row>
    <row r="16" spans="1:6" ht="25.5" x14ac:dyDescent="0.25">
      <c r="A16" s="8" t="s">
        <v>35</v>
      </c>
      <c r="B16" s="4" t="s">
        <v>37</v>
      </c>
      <c r="C16" s="16"/>
      <c r="D16" s="9">
        <f>D17</f>
        <v>2066625</v>
      </c>
      <c r="E16" s="9">
        <f t="shared" ref="E16" si="6">E17</f>
        <v>1607899.34</v>
      </c>
      <c r="F16" s="44">
        <f t="shared" si="2"/>
        <v>77.803149579628624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  <c r="E17" s="12">
        <v>1607899.34</v>
      </c>
      <c r="F17" s="44">
        <f t="shared" si="2"/>
        <v>77.803149579628624</v>
      </c>
    </row>
    <row r="18" spans="1:6" x14ac:dyDescent="0.25">
      <c r="A18" s="8" t="s">
        <v>7</v>
      </c>
      <c r="B18" s="37" t="s">
        <v>97</v>
      </c>
      <c r="C18" s="16"/>
      <c r="D18" s="38">
        <f>D19</f>
        <v>2222812</v>
      </c>
      <c r="E18" s="38">
        <f t="shared" ref="E18" si="7">E19</f>
        <v>0</v>
      </c>
      <c r="F18" s="44">
        <f t="shared" si="2"/>
        <v>0</v>
      </c>
    </row>
    <row r="19" spans="1:6" ht="25.5" x14ac:dyDescent="0.25">
      <c r="A19" s="10" t="s">
        <v>5</v>
      </c>
      <c r="B19" s="15"/>
      <c r="C19" s="11">
        <v>200</v>
      </c>
      <c r="D19" s="12">
        <v>2222812</v>
      </c>
      <c r="E19" s="12"/>
      <c r="F19" s="44">
        <f t="shared" si="2"/>
        <v>0</v>
      </c>
    </row>
    <row r="20" spans="1:6" ht="25.5" x14ac:dyDescent="0.25">
      <c r="A20" s="8" t="s">
        <v>85</v>
      </c>
      <c r="B20" s="37" t="s">
        <v>98</v>
      </c>
      <c r="C20" s="16"/>
      <c r="D20" s="38">
        <f>D21</f>
        <v>136244.6</v>
      </c>
      <c r="E20" s="38">
        <f t="shared" ref="E20" si="8">E21</f>
        <v>0</v>
      </c>
      <c r="F20" s="44">
        <f t="shared" si="2"/>
        <v>0</v>
      </c>
    </row>
    <row r="21" spans="1:6" ht="25.5" x14ac:dyDescent="0.25">
      <c r="A21" s="10" t="s">
        <v>5</v>
      </c>
      <c r="B21" s="15"/>
      <c r="C21" s="11">
        <v>200</v>
      </c>
      <c r="D21" s="12">
        <v>136244.6</v>
      </c>
      <c r="E21" s="12"/>
      <c r="F21" s="44">
        <f t="shared" si="2"/>
        <v>0</v>
      </c>
    </row>
    <row r="22" spans="1:6" ht="27" x14ac:dyDescent="0.25">
      <c r="A22" s="5" t="s">
        <v>22</v>
      </c>
      <c r="B22" s="13" t="s">
        <v>42</v>
      </c>
      <c r="C22" s="16"/>
      <c r="D22" s="7">
        <f>D40+D26+D28+D43+D23+D30+D32+D34+D36+D38</f>
        <v>5213404</v>
      </c>
      <c r="E22" s="7">
        <f t="shared" ref="E22" si="9">E40+E26+E28+E43+E23+E30+E32+E34+E36+E38</f>
        <v>1567998.5299999998</v>
      </c>
      <c r="F22" s="43">
        <f t="shared" si="2"/>
        <v>30.076290462047439</v>
      </c>
    </row>
    <row r="23" spans="1:6" x14ac:dyDescent="0.25">
      <c r="A23" s="8" t="s">
        <v>9</v>
      </c>
      <c r="B23" s="4" t="s">
        <v>38</v>
      </c>
      <c r="C23" s="4"/>
      <c r="D23" s="9">
        <f>D24+D25</f>
        <v>3319125</v>
      </c>
      <c r="E23" s="9">
        <f t="shared" ref="E23" si="10">E24+E25</f>
        <v>1157040.9099999999</v>
      </c>
      <c r="F23" s="44">
        <f t="shared" si="2"/>
        <v>34.859817271118139</v>
      </c>
    </row>
    <row r="24" spans="1:6" ht="25.5" x14ac:dyDescent="0.25">
      <c r="A24" s="10" t="s">
        <v>5</v>
      </c>
      <c r="B24" s="4"/>
      <c r="C24" s="11">
        <v>200</v>
      </c>
      <c r="D24" s="9">
        <v>3314125</v>
      </c>
      <c r="E24" s="9">
        <v>1157040.9099999999</v>
      </c>
      <c r="F24" s="44">
        <f t="shared" si="2"/>
        <v>34.912410062987966</v>
      </c>
    </row>
    <row r="25" spans="1:6" x14ac:dyDescent="0.25">
      <c r="A25" s="10" t="s">
        <v>18</v>
      </c>
      <c r="B25" s="4"/>
      <c r="C25" s="11">
        <v>800</v>
      </c>
      <c r="D25" s="9">
        <v>5000</v>
      </c>
      <c r="E25" s="9"/>
      <c r="F25" s="44">
        <f t="shared" si="2"/>
        <v>0</v>
      </c>
    </row>
    <row r="26" spans="1:6" ht="38.25" x14ac:dyDescent="0.25">
      <c r="A26" s="8" t="s">
        <v>92</v>
      </c>
      <c r="B26" s="4" t="s">
        <v>93</v>
      </c>
      <c r="C26" s="4"/>
      <c r="D26" s="9">
        <f>D27</f>
        <v>350000</v>
      </c>
      <c r="E26" s="9">
        <f t="shared" ref="E26" si="11">E27</f>
        <v>0</v>
      </c>
      <c r="F26" s="44">
        <f t="shared" si="2"/>
        <v>0</v>
      </c>
    </row>
    <row r="27" spans="1:6" ht="25.5" x14ac:dyDescent="0.25">
      <c r="A27" s="10" t="s">
        <v>5</v>
      </c>
      <c r="B27" s="4"/>
      <c r="C27" s="11">
        <v>200</v>
      </c>
      <c r="D27" s="9">
        <v>350000</v>
      </c>
      <c r="E27" s="9"/>
      <c r="F27" s="44">
        <f t="shared" si="2"/>
        <v>0</v>
      </c>
    </row>
    <row r="28" spans="1:6" ht="38.25" x14ac:dyDescent="0.25">
      <c r="A28" s="8" t="s">
        <v>91</v>
      </c>
      <c r="B28" s="4" t="s">
        <v>94</v>
      </c>
      <c r="C28" s="11"/>
      <c r="D28" s="9">
        <f>D29</f>
        <v>90279</v>
      </c>
      <c r="E28" s="9">
        <f t="shared" ref="E28" si="12">E29</f>
        <v>40860</v>
      </c>
      <c r="F28" s="44">
        <f t="shared" si="2"/>
        <v>45.259694945668429</v>
      </c>
    </row>
    <row r="29" spans="1:6" ht="25.5" x14ac:dyDescent="0.25">
      <c r="A29" s="10" t="s">
        <v>5</v>
      </c>
      <c r="B29" s="4"/>
      <c r="C29" s="11">
        <v>200</v>
      </c>
      <c r="D29" s="9">
        <v>90279</v>
      </c>
      <c r="E29" s="9">
        <v>40860</v>
      </c>
      <c r="F29" s="44">
        <f t="shared" si="2"/>
        <v>45.259694945668429</v>
      </c>
    </row>
    <row r="30" spans="1:6" x14ac:dyDescent="0.25">
      <c r="A30" s="8" t="s">
        <v>10</v>
      </c>
      <c r="B30" s="4" t="s">
        <v>36</v>
      </c>
      <c r="C30" s="28"/>
      <c r="D30" s="38">
        <f>D31</f>
        <v>150000</v>
      </c>
      <c r="E30" s="38">
        <f t="shared" ref="E30" si="13">E31</f>
        <v>56250</v>
      </c>
      <c r="F30" s="44">
        <f t="shared" si="2"/>
        <v>37.5</v>
      </c>
    </row>
    <row r="31" spans="1:6" ht="26.25" x14ac:dyDescent="0.25">
      <c r="A31" s="17" t="s">
        <v>5</v>
      </c>
      <c r="B31" s="4"/>
      <c r="C31" s="11">
        <v>200</v>
      </c>
      <c r="D31" s="12">
        <v>150000</v>
      </c>
      <c r="E31" s="12">
        <v>56250</v>
      </c>
      <c r="F31" s="44">
        <f t="shared" si="2"/>
        <v>37.5</v>
      </c>
    </row>
    <row r="32" spans="1:6" x14ac:dyDescent="0.25">
      <c r="A32" s="8" t="s">
        <v>11</v>
      </c>
      <c r="B32" s="4" t="s">
        <v>39</v>
      </c>
      <c r="C32" s="4"/>
      <c r="D32" s="9">
        <f>D33</f>
        <v>150000</v>
      </c>
      <c r="E32" s="9">
        <f t="shared" ref="E32" si="14">E33</f>
        <v>47520</v>
      </c>
      <c r="F32" s="44">
        <f t="shared" si="2"/>
        <v>31.680000000000003</v>
      </c>
    </row>
    <row r="33" spans="1:6" ht="25.5" x14ac:dyDescent="0.25">
      <c r="A33" s="10" t="s">
        <v>5</v>
      </c>
      <c r="B33" s="4"/>
      <c r="C33" s="11">
        <v>200</v>
      </c>
      <c r="D33" s="12">
        <v>150000</v>
      </c>
      <c r="E33" s="12">
        <v>47520</v>
      </c>
      <c r="F33" s="44">
        <f t="shared" si="2"/>
        <v>31.680000000000003</v>
      </c>
    </row>
    <row r="34" spans="1:6" ht="25.5" x14ac:dyDescent="0.25">
      <c r="A34" s="8" t="s">
        <v>24</v>
      </c>
      <c r="B34" s="15" t="s">
        <v>40</v>
      </c>
      <c r="C34" s="16"/>
      <c r="D34" s="9">
        <f>D35</f>
        <v>242570</v>
      </c>
      <c r="E34" s="9">
        <f t="shared" ref="E34" si="15">E35</f>
        <v>34616.5</v>
      </c>
      <c r="F34" s="44">
        <f t="shared" si="2"/>
        <v>14.270725976006926</v>
      </c>
    </row>
    <row r="35" spans="1:6" ht="26.25" x14ac:dyDescent="0.25">
      <c r="A35" s="17" t="s">
        <v>5</v>
      </c>
      <c r="B35" s="15"/>
      <c r="C35" s="11">
        <v>200</v>
      </c>
      <c r="D35" s="12">
        <v>242570</v>
      </c>
      <c r="E35" s="12">
        <v>34616.5</v>
      </c>
      <c r="F35" s="44">
        <f t="shared" si="2"/>
        <v>14.270725976006926</v>
      </c>
    </row>
    <row r="36" spans="1:6" ht="39" x14ac:dyDescent="0.25">
      <c r="A36" s="17" t="s">
        <v>92</v>
      </c>
      <c r="B36" s="15" t="s">
        <v>95</v>
      </c>
      <c r="C36" s="11"/>
      <c r="D36" s="12">
        <f>D37</f>
        <v>25000</v>
      </c>
      <c r="E36" s="12">
        <f t="shared" ref="E36" si="16">E37</f>
        <v>0</v>
      </c>
      <c r="F36" s="44">
        <f t="shared" si="2"/>
        <v>0</v>
      </c>
    </row>
    <row r="37" spans="1:6" ht="26.25" x14ac:dyDescent="0.25">
      <c r="A37" s="17" t="s">
        <v>5</v>
      </c>
      <c r="B37" s="15"/>
      <c r="C37" s="11">
        <v>200</v>
      </c>
      <c r="D37" s="12">
        <v>25000</v>
      </c>
      <c r="E37" s="12"/>
      <c r="F37" s="44">
        <f t="shared" si="2"/>
        <v>0</v>
      </c>
    </row>
    <row r="38" spans="1:6" ht="39" x14ac:dyDescent="0.25">
      <c r="A38" s="17" t="s">
        <v>91</v>
      </c>
      <c r="B38" s="15" t="s">
        <v>96</v>
      </c>
      <c r="C38" s="11"/>
      <c r="D38" s="12">
        <f>D39</f>
        <v>7430</v>
      </c>
      <c r="E38" s="12">
        <f t="shared" ref="E38" si="17">E39</f>
        <v>7430</v>
      </c>
      <c r="F38" s="44">
        <f t="shared" si="2"/>
        <v>100</v>
      </c>
    </row>
    <row r="39" spans="1:6" ht="26.25" x14ac:dyDescent="0.25">
      <c r="A39" s="17" t="s">
        <v>5</v>
      </c>
      <c r="B39" s="15"/>
      <c r="C39" s="11">
        <v>200</v>
      </c>
      <c r="D39" s="12">
        <v>7430</v>
      </c>
      <c r="E39" s="12">
        <v>7430</v>
      </c>
      <c r="F39" s="44">
        <f t="shared" si="2"/>
        <v>100</v>
      </c>
    </row>
    <row r="40" spans="1:6" ht="25.5" x14ac:dyDescent="0.25">
      <c r="A40" s="8" t="s">
        <v>8</v>
      </c>
      <c r="B40" s="15" t="s">
        <v>41</v>
      </c>
      <c r="C40" s="16"/>
      <c r="D40" s="9">
        <f>D41+D42</f>
        <v>659000</v>
      </c>
      <c r="E40" s="9">
        <f t="shared" ref="E40" si="18">E41+E42</f>
        <v>219553</v>
      </c>
      <c r="F40" s="44">
        <f t="shared" si="2"/>
        <v>33.316084977238241</v>
      </c>
    </row>
    <row r="41" spans="1:6" ht="25.5" x14ac:dyDescent="0.25">
      <c r="A41" s="10" t="s">
        <v>5</v>
      </c>
      <c r="B41" s="15"/>
      <c r="C41" s="11">
        <v>200</v>
      </c>
      <c r="D41" s="12">
        <v>309000</v>
      </c>
      <c r="E41" s="12">
        <v>219553</v>
      </c>
      <c r="F41" s="44">
        <f t="shared" si="2"/>
        <v>71.052750809061493</v>
      </c>
    </row>
    <row r="42" spans="1:6" ht="25.5" x14ac:dyDescent="0.25">
      <c r="A42" s="10" t="s">
        <v>88</v>
      </c>
      <c r="B42" s="15"/>
      <c r="C42" s="11">
        <v>400</v>
      </c>
      <c r="D42" s="12">
        <v>350000</v>
      </c>
      <c r="E42" s="12"/>
      <c r="F42" s="44">
        <f t="shared" si="2"/>
        <v>0</v>
      </c>
    </row>
    <row r="43" spans="1:6" ht="25.5" x14ac:dyDescent="0.25">
      <c r="A43" s="8" t="s">
        <v>23</v>
      </c>
      <c r="B43" s="4" t="s">
        <v>44</v>
      </c>
      <c r="C43" s="16"/>
      <c r="D43" s="9">
        <f>D44</f>
        <v>220000</v>
      </c>
      <c r="E43" s="9">
        <f t="shared" ref="E43" si="19">E44</f>
        <v>4728.12</v>
      </c>
      <c r="F43" s="44">
        <f t="shared" si="2"/>
        <v>2.1491454545454545</v>
      </c>
    </row>
    <row r="44" spans="1:6" ht="25.5" x14ac:dyDescent="0.25">
      <c r="A44" s="10" t="s">
        <v>5</v>
      </c>
      <c r="B44" s="4"/>
      <c r="C44" s="11">
        <v>200</v>
      </c>
      <c r="D44" s="12">
        <v>220000</v>
      </c>
      <c r="E44" s="12">
        <v>4728.12</v>
      </c>
      <c r="F44" s="44">
        <f t="shared" si="2"/>
        <v>2.1491454545454545</v>
      </c>
    </row>
    <row r="45" spans="1:6" ht="43.5" customHeight="1" x14ac:dyDescent="0.25">
      <c r="A45" s="5" t="s">
        <v>25</v>
      </c>
      <c r="B45" s="13" t="s">
        <v>30</v>
      </c>
      <c r="C45" s="4"/>
      <c r="D45" s="7">
        <f>D46+D48+D50+D52+D54</f>
        <v>630327</v>
      </c>
      <c r="E45" s="7">
        <f t="shared" ref="E45" si="20">E46+E48+E50+E52+E54</f>
        <v>175706</v>
      </c>
      <c r="F45" s="43">
        <f t="shared" si="2"/>
        <v>27.875372624050694</v>
      </c>
    </row>
    <row r="46" spans="1:6" ht="26.25" customHeight="1" x14ac:dyDescent="0.25">
      <c r="A46" s="8" t="s">
        <v>45</v>
      </c>
      <c r="B46" s="15" t="s">
        <v>49</v>
      </c>
      <c r="C46" s="4"/>
      <c r="D46" s="9">
        <f>D47</f>
        <v>133772</v>
      </c>
      <c r="E46" s="9">
        <f t="shared" ref="E46" si="21">E47</f>
        <v>44592</v>
      </c>
      <c r="F46" s="44">
        <f t="shared" si="2"/>
        <v>33.334330054121942</v>
      </c>
    </row>
    <row r="47" spans="1:6" ht="13.5" customHeight="1" x14ac:dyDescent="0.25">
      <c r="A47" s="10" t="s">
        <v>12</v>
      </c>
      <c r="B47" s="15"/>
      <c r="C47" s="14">
        <v>500</v>
      </c>
      <c r="D47" s="18">
        <v>133772</v>
      </c>
      <c r="E47" s="18">
        <v>44592</v>
      </c>
      <c r="F47" s="44">
        <f t="shared" si="2"/>
        <v>33.334330054121942</v>
      </c>
    </row>
    <row r="48" spans="1:6" ht="27.75" customHeight="1" x14ac:dyDescent="0.25">
      <c r="A48" s="8" t="s">
        <v>46</v>
      </c>
      <c r="B48" s="15" t="s">
        <v>50</v>
      </c>
      <c r="C48" s="4"/>
      <c r="D48" s="9">
        <f>D49</f>
        <v>74670</v>
      </c>
      <c r="E48" s="9">
        <f t="shared" ref="E48" si="22">E49</f>
        <v>24888</v>
      </c>
      <c r="F48" s="44">
        <f t="shared" si="2"/>
        <v>33.330654881478509</v>
      </c>
    </row>
    <row r="49" spans="1:6" ht="17.25" customHeight="1" x14ac:dyDescent="0.25">
      <c r="A49" s="10" t="s">
        <v>12</v>
      </c>
      <c r="B49" s="15"/>
      <c r="C49" s="14">
        <v>500</v>
      </c>
      <c r="D49" s="9">
        <v>74670</v>
      </c>
      <c r="E49" s="9">
        <v>24888</v>
      </c>
      <c r="F49" s="44">
        <f t="shared" si="2"/>
        <v>33.330654881478509</v>
      </c>
    </row>
    <row r="50" spans="1:6" ht="27.75" customHeight="1" x14ac:dyDescent="0.25">
      <c r="A50" s="8" t="s">
        <v>47</v>
      </c>
      <c r="B50" s="15" t="s">
        <v>51</v>
      </c>
      <c r="C50" s="4"/>
      <c r="D50" s="9">
        <f>D51</f>
        <v>201885</v>
      </c>
      <c r="E50" s="9">
        <f t="shared" ref="E50" si="23">E51</f>
        <v>67296</v>
      </c>
      <c r="F50" s="44">
        <f t="shared" si="2"/>
        <v>33.333828664833945</v>
      </c>
    </row>
    <row r="51" spans="1:6" ht="15.75" customHeight="1" x14ac:dyDescent="0.25">
      <c r="A51" s="10" t="s">
        <v>12</v>
      </c>
      <c r="B51" s="15"/>
      <c r="C51" s="14">
        <v>500</v>
      </c>
      <c r="D51" s="9">
        <v>201885</v>
      </c>
      <c r="E51" s="9">
        <v>67296</v>
      </c>
      <c r="F51" s="44">
        <f t="shared" si="2"/>
        <v>33.333828664833945</v>
      </c>
    </row>
    <row r="52" spans="1:6" x14ac:dyDescent="0.25">
      <c r="A52" s="8" t="s">
        <v>83</v>
      </c>
      <c r="B52" s="15" t="s">
        <v>84</v>
      </c>
      <c r="C52" s="4"/>
      <c r="D52" s="9">
        <f>D53</f>
        <v>170000</v>
      </c>
      <c r="E52" s="9">
        <f t="shared" ref="E52" si="24">E53</f>
        <v>29080</v>
      </c>
      <c r="F52" s="44">
        <f t="shared" si="2"/>
        <v>17.105882352941176</v>
      </c>
    </row>
    <row r="53" spans="1:6" ht="25.5" x14ac:dyDescent="0.25">
      <c r="A53" s="10" t="s">
        <v>5</v>
      </c>
      <c r="B53" s="13"/>
      <c r="C53" s="11">
        <v>200</v>
      </c>
      <c r="D53" s="9">
        <v>170000</v>
      </c>
      <c r="E53" s="9">
        <v>29080</v>
      </c>
      <c r="F53" s="44">
        <f t="shared" si="2"/>
        <v>17.105882352941176</v>
      </c>
    </row>
    <row r="54" spans="1:6" ht="51" x14ac:dyDescent="0.25">
      <c r="A54" s="8" t="s">
        <v>48</v>
      </c>
      <c r="B54" s="15" t="s">
        <v>52</v>
      </c>
      <c r="C54" s="14"/>
      <c r="D54" s="9">
        <f>D55</f>
        <v>50000</v>
      </c>
      <c r="E54" s="9">
        <f t="shared" ref="E54" si="25">E55</f>
        <v>9850</v>
      </c>
      <c r="F54" s="44">
        <f t="shared" si="2"/>
        <v>19.7</v>
      </c>
    </row>
    <row r="55" spans="1:6" ht="25.5" x14ac:dyDescent="0.25">
      <c r="A55" s="10" t="s">
        <v>5</v>
      </c>
      <c r="B55" s="13"/>
      <c r="C55" s="11">
        <v>200</v>
      </c>
      <c r="D55" s="9">
        <v>50000</v>
      </c>
      <c r="E55" s="9">
        <v>9850</v>
      </c>
      <c r="F55" s="44">
        <f t="shared" si="2"/>
        <v>19.7</v>
      </c>
    </row>
    <row r="56" spans="1:6" ht="25.5" hidden="1" x14ac:dyDescent="0.25">
      <c r="A56" s="10" t="s">
        <v>63</v>
      </c>
      <c r="B56" s="15" t="s">
        <v>64</v>
      </c>
      <c r="C56" s="11"/>
      <c r="D56" s="9">
        <f>D57</f>
        <v>0</v>
      </c>
      <c r="E56" s="9">
        <f t="shared" ref="E56" si="26">E57</f>
        <v>0</v>
      </c>
      <c r="F56" s="44" t="e">
        <f t="shared" si="2"/>
        <v>#DIV/0!</v>
      </c>
    </row>
    <row r="57" spans="1:6" ht="25.5" hidden="1" x14ac:dyDescent="0.25">
      <c r="A57" s="10" t="s">
        <v>5</v>
      </c>
      <c r="B57" s="13"/>
      <c r="C57" s="11">
        <v>200</v>
      </c>
      <c r="D57" s="9"/>
      <c r="E57" s="9"/>
      <c r="F57" s="44" t="e">
        <f t="shared" si="2"/>
        <v>#DIV/0!</v>
      </c>
    </row>
    <row r="58" spans="1:6" ht="38.25" hidden="1" x14ac:dyDescent="0.25">
      <c r="A58" s="21" t="s">
        <v>65</v>
      </c>
      <c r="B58" s="29" t="s">
        <v>66</v>
      </c>
      <c r="C58" s="30"/>
      <c r="D58" s="23">
        <f>D59</f>
        <v>0</v>
      </c>
      <c r="E58" s="23">
        <f t="shared" ref="E58" si="27">E59</f>
        <v>0</v>
      </c>
      <c r="F58" s="44" t="e">
        <f t="shared" si="2"/>
        <v>#DIV/0!</v>
      </c>
    </row>
    <row r="59" spans="1:6" ht="26.25" hidden="1" x14ac:dyDescent="0.25">
      <c r="A59" s="31" t="s">
        <v>5</v>
      </c>
      <c r="B59" s="29"/>
      <c r="C59" s="32">
        <v>200</v>
      </c>
      <c r="D59" s="23"/>
      <c r="E59" s="23"/>
      <c r="F59" s="44" t="e">
        <f t="shared" si="2"/>
        <v>#DIV/0!</v>
      </c>
    </row>
    <row r="60" spans="1:6" ht="40.5" x14ac:dyDescent="0.25">
      <c r="A60" s="33" t="s">
        <v>68</v>
      </c>
      <c r="B60" s="13" t="s">
        <v>69</v>
      </c>
      <c r="C60" s="32"/>
      <c r="D60" s="34">
        <f>D61+D63</f>
        <v>554268</v>
      </c>
      <c r="E60" s="34">
        <f t="shared" ref="E60" si="28">E61+E63</f>
        <v>541995.30000000005</v>
      </c>
      <c r="F60" s="43">
        <f t="shared" si="2"/>
        <v>97.785782329125993</v>
      </c>
    </row>
    <row r="61" spans="1:6" ht="25.5" hidden="1" x14ac:dyDescent="0.25">
      <c r="A61" s="8" t="s">
        <v>87</v>
      </c>
      <c r="B61" s="15" t="s">
        <v>86</v>
      </c>
      <c r="C61" s="14"/>
      <c r="D61" s="12">
        <f>D62</f>
        <v>0</v>
      </c>
      <c r="E61" s="12">
        <f t="shared" ref="E61" si="29">E62</f>
        <v>0</v>
      </c>
      <c r="F61" s="44" t="e">
        <f t="shared" si="2"/>
        <v>#DIV/0!</v>
      </c>
    </row>
    <row r="62" spans="1:6" ht="15" hidden="1" customHeight="1" x14ac:dyDescent="0.25">
      <c r="A62" s="10" t="s">
        <v>27</v>
      </c>
      <c r="B62" s="13"/>
      <c r="C62" s="14">
        <v>300</v>
      </c>
      <c r="D62" s="18"/>
      <c r="E62" s="18"/>
      <c r="F62" s="44" t="e">
        <f t="shared" si="2"/>
        <v>#DIV/0!</v>
      </c>
    </row>
    <row r="63" spans="1:6" ht="25.5" x14ac:dyDescent="0.25">
      <c r="A63" s="8" t="s">
        <v>73</v>
      </c>
      <c r="B63" s="15" t="s">
        <v>105</v>
      </c>
      <c r="C63" s="14"/>
      <c r="D63" s="18">
        <f>D64</f>
        <v>554268</v>
      </c>
      <c r="E63" s="18">
        <f t="shared" ref="E63" si="30">E64</f>
        <v>541995.30000000005</v>
      </c>
      <c r="F63" s="44">
        <f t="shared" si="2"/>
        <v>97.785782329125993</v>
      </c>
    </row>
    <row r="64" spans="1:6" x14ac:dyDescent="0.25">
      <c r="A64" s="10" t="s">
        <v>27</v>
      </c>
      <c r="B64" s="13"/>
      <c r="C64" s="14">
        <v>300</v>
      </c>
      <c r="D64" s="18">
        <v>554268</v>
      </c>
      <c r="E64" s="18">
        <v>541995.30000000005</v>
      </c>
      <c r="F64" s="44">
        <f t="shared" si="2"/>
        <v>97.785782329125993</v>
      </c>
    </row>
    <row r="65" spans="1:6" ht="28.5" hidden="1" customHeight="1" x14ac:dyDescent="0.25">
      <c r="A65" s="33" t="s">
        <v>76</v>
      </c>
      <c r="B65" s="13" t="s">
        <v>70</v>
      </c>
      <c r="C65" s="14"/>
      <c r="D65" s="35">
        <f>D66+D70</f>
        <v>0</v>
      </c>
      <c r="E65" s="35">
        <f t="shared" ref="E65" si="31">E66+E70</f>
        <v>0</v>
      </c>
      <c r="F65" s="44" t="e">
        <f t="shared" si="2"/>
        <v>#DIV/0!</v>
      </c>
    </row>
    <row r="66" spans="1:6" hidden="1" x14ac:dyDescent="0.25">
      <c r="A66" s="8" t="s">
        <v>9</v>
      </c>
      <c r="B66" s="15" t="s">
        <v>71</v>
      </c>
      <c r="C66" s="14"/>
      <c r="D66" s="12">
        <f>D67</f>
        <v>0</v>
      </c>
      <c r="E66" s="12">
        <f t="shared" ref="E66" si="32">E67</f>
        <v>0</v>
      </c>
      <c r="F66" s="44" t="e">
        <f t="shared" si="2"/>
        <v>#DIV/0!</v>
      </c>
    </row>
    <row r="67" spans="1:6" ht="25.5" hidden="1" x14ac:dyDescent="0.25">
      <c r="A67" s="10" t="s">
        <v>5</v>
      </c>
      <c r="B67" s="13"/>
      <c r="C67" s="11">
        <v>200</v>
      </c>
      <c r="D67" s="12"/>
      <c r="E67" s="12"/>
      <c r="F67" s="44" t="e">
        <f t="shared" si="2"/>
        <v>#DIV/0!</v>
      </c>
    </row>
    <row r="68" spans="1:6" ht="25.5" hidden="1" x14ac:dyDescent="0.25">
      <c r="A68" s="8" t="s">
        <v>24</v>
      </c>
      <c r="B68" s="15" t="s">
        <v>72</v>
      </c>
      <c r="C68" s="14"/>
      <c r="D68" s="12"/>
      <c r="E68" s="12"/>
      <c r="F68" s="44" t="e">
        <f t="shared" si="2"/>
        <v>#DIV/0!</v>
      </c>
    </row>
    <row r="69" spans="1:6" ht="15" hidden="1" customHeight="1" x14ac:dyDescent="0.25">
      <c r="A69" s="10" t="s">
        <v>5</v>
      </c>
      <c r="B69" s="13"/>
      <c r="C69" s="11">
        <v>200</v>
      </c>
      <c r="D69" s="12"/>
      <c r="E69" s="12"/>
      <c r="F69" s="44" t="e">
        <f t="shared" si="2"/>
        <v>#DIV/0!</v>
      </c>
    </row>
    <row r="70" spans="1:6" ht="15" hidden="1" customHeight="1" x14ac:dyDescent="0.25">
      <c r="A70" s="8" t="s">
        <v>74</v>
      </c>
      <c r="B70" s="15" t="s">
        <v>75</v>
      </c>
      <c r="C70" s="14"/>
      <c r="D70" s="12">
        <f>D71</f>
        <v>0</v>
      </c>
      <c r="E70" s="12">
        <f t="shared" ref="E70" si="33">E71</f>
        <v>0</v>
      </c>
      <c r="F70" s="44" t="e">
        <f t="shared" si="2"/>
        <v>#DIV/0!</v>
      </c>
    </row>
    <row r="71" spans="1:6" ht="15" hidden="1" customHeight="1" x14ac:dyDescent="0.25">
      <c r="A71" s="10" t="s">
        <v>5</v>
      </c>
      <c r="B71" s="13"/>
      <c r="C71" s="11">
        <v>200</v>
      </c>
      <c r="D71" s="18"/>
      <c r="E71" s="18"/>
      <c r="F71" s="44" t="e">
        <f t="shared" si="2"/>
        <v>#DIV/0!</v>
      </c>
    </row>
    <row r="72" spans="1:6" ht="27.75" customHeight="1" x14ac:dyDescent="0.25">
      <c r="A72" s="33" t="s">
        <v>77</v>
      </c>
      <c r="B72" s="13" t="s">
        <v>80</v>
      </c>
      <c r="C72" s="11"/>
      <c r="D72" s="35">
        <f>D73+D75</f>
        <v>798626.8</v>
      </c>
      <c r="E72" s="35">
        <f t="shared" ref="E72" si="34">E73+E75</f>
        <v>462368.08999999997</v>
      </c>
      <c r="F72" s="43">
        <f t="shared" si="2"/>
        <v>57.895388684677243</v>
      </c>
    </row>
    <row r="73" spans="1:6" ht="15" customHeight="1" x14ac:dyDescent="0.25">
      <c r="A73" s="8" t="s">
        <v>78</v>
      </c>
      <c r="B73" s="15" t="s">
        <v>81</v>
      </c>
      <c r="C73" s="11"/>
      <c r="D73" s="18">
        <f>D74</f>
        <v>506426.8</v>
      </c>
      <c r="E73" s="18">
        <f t="shared" ref="E73" si="35">E74</f>
        <v>228929.88</v>
      </c>
      <c r="F73" s="44">
        <f t="shared" ref="F73:F101" si="36">E73/D73*100</f>
        <v>45.204929912871911</v>
      </c>
    </row>
    <row r="74" spans="1:6" ht="28.5" customHeight="1" x14ac:dyDescent="0.25">
      <c r="A74" s="10" t="s">
        <v>5</v>
      </c>
      <c r="B74" s="13"/>
      <c r="C74" s="11">
        <v>200</v>
      </c>
      <c r="D74" s="18">
        <v>506426.8</v>
      </c>
      <c r="E74" s="18">
        <v>228929.88</v>
      </c>
      <c r="F74" s="44">
        <f t="shared" si="36"/>
        <v>45.204929912871911</v>
      </c>
    </row>
    <row r="75" spans="1:6" ht="15" customHeight="1" x14ac:dyDescent="0.25">
      <c r="A75" s="8" t="s">
        <v>79</v>
      </c>
      <c r="B75" s="15" t="s">
        <v>82</v>
      </c>
      <c r="C75" s="11"/>
      <c r="D75" s="18">
        <f>D76</f>
        <v>292200</v>
      </c>
      <c r="E75" s="18">
        <f t="shared" ref="E75" si="37">E76</f>
        <v>233438.21</v>
      </c>
      <c r="F75" s="44">
        <f t="shared" si="36"/>
        <v>79.889873374401091</v>
      </c>
    </row>
    <row r="76" spans="1:6" ht="27" customHeight="1" x14ac:dyDescent="0.25">
      <c r="A76" s="10" t="s">
        <v>5</v>
      </c>
      <c r="B76" s="13"/>
      <c r="C76" s="11">
        <v>200</v>
      </c>
      <c r="D76" s="18">
        <v>292200</v>
      </c>
      <c r="E76" s="18">
        <v>233438.21</v>
      </c>
      <c r="F76" s="44">
        <f t="shared" si="36"/>
        <v>79.889873374401091</v>
      </c>
    </row>
    <row r="77" spans="1:6" x14ac:dyDescent="0.25">
      <c r="A77" s="19" t="s">
        <v>13</v>
      </c>
      <c r="B77" s="13" t="s">
        <v>31</v>
      </c>
      <c r="C77" s="20"/>
      <c r="D77" s="7">
        <f>D78+D80+D82+D86+D88+D91+D94+D96+D99</f>
        <v>7000336</v>
      </c>
      <c r="E77" s="7">
        <f t="shared" ref="E77" si="38">E78+E80+E82+E86+E88+E91+E94+E96+E99</f>
        <v>2783422.97</v>
      </c>
      <c r="F77" s="43">
        <f t="shared" si="36"/>
        <v>39.76127674443056</v>
      </c>
    </row>
    <row r="78" spans="1:6" ht="25.5" x14ac:dyDescent="0.25">
      <c r="A78" s="21" t="s">
        <v>14</v>
      </c>
      <c r="B78" s="4" t="s">
        <v>53</v>
      </c>
      <c r="C78" s="22"/>
      <c r="D78" s="23">
        <f>D79</f>
        <v>213536</v>
      </c>
      <c r="E78" s="23">
        <f t="shared" ref="E78" si="39">E79</f>
        <v>77558.3</v>
      </c>
      <c r="F78" s="44">
        <f t="shared" si="36"/>
        <v>36.320948224187021</v>
      </c>
    </row>
    <row r="79" spans="1:6" ht="51" x14ac:dyDescent="0.25">
      <c r="A79" s="10" t="s">
        <v>15</v>
      </c>
      <c r="B79" s="4"/>
      <c r="C79" s="11">
        <v>100</v>
      </c>
      <c r="D79" s="39">
        <v>213536</v>
      </c>
      <c r="E79" s="39">
        <v>77558.3</v>
      </c>
      <c r="F79" s="44">
        <f t="shared" si="36"/>
        <v>36.320948224187021</v>
      </c>
    </row>
    <row r="80" spans="1:6" x14ac:dyDescent="0.25">
      <c r="A80" s="8" t="s">
        <v>16</v>
      </c>
      <c r="B80" s="4" t="s">
        <v>54</v>
      </c>
      <c r="C80" s="16"/>
      <c r="D80" s="24">
        <f>D81</f>
        <v>832426</v>
      </c>
      <c r="E80" s="24">
        <f t="shared" ref="E80" si="40">E81</f>
        <v>345585.18</v>
      </c>
      <c r="F80" s="44">
        <f t="shared" si="36"/>
        <v>41.515423593208283</v>
      </c>
    </row>
    <row r="81" spans="1:8" ht="51" x14ac:dyDescent="0.25">
      <c r="A81" s="10" t="s">
        <v>15</v>
      </c>
      <c r="B81" s="4"/>
      <c r="C81" s="11">
        <v>100</v>
      </c>
      <c r="D81" s="39">
        <v>832426</v>
      </c>
      <c r="E81" s="39">
        <v>345585.18</v>
      </c>
      <c r="F81" s="44">
        <f t="shared" si="36"/>
        <v>41.515423593208283</v>
      </c>
    </row>
    <row r="82" spans="1:8" x14ac:dyDescent="0.25">
      <c r="A82" s="8" t="s">
        <v>17</v>
      </c>
      <c r="B82" s="4" t="s">
        <v>55</v>
      </c>
      <c r="C82" s="16"/>
      <c r="D82" s="24">
        <f>D83+D84+D85</f>
        <v>5252314</v>
      </c>
      <c r="E82" s="24">
        <f t="shared" ref="E82" si="41">E83+E84+E85</f>
        <v>2254740.77</v>
      </c>
      <c r="F82" s="44">
        <f t="shared" si="36"/>
        <v>42.928521980978289</v>
      </c>
    </row>
    <row r="83" spans="1:8" ht="51" x14ac:dyDescent="0.25">
      <c r="A83" s="10" t="s">
        <v>15</v>
      </c>
      <c r="B83" s="4"/>
      <c r="C83" s="11">
        <v>100</v>
      </c>
      <c r="D83" s="23">
        <v>4842726</v>
      </c>
      <c r="E83" s="23">
        <v>2099958.67</v>
      </c>
      <c r="F83" s="44">
        <f t="shared" si="36"/>
        <v>43.363152695403372</v>
      </c>
    </row>
    <row r="84" spans="1:8" ht="25.5" x14ac:dyDescent="0.25">
      <c r="A84" s="10" t="s">
        <v>5</v>
      </c>
      <c r="B84" s="4"/>
      <c r="C84" s="11">
        <v>200</v>
      </c>
      <c r="D84" s="23">
        <v>403588</v>
      </c>
      <c r="E84" s="23">
        <v>153780.95000000001</v>
      </c>
      <c r="F84" s="44">
        <f t="shared" si="36"/>
        <v>38.103449557469503</v>
      </c>
    </row>
    <row r="85" spans="1:8" x14ac:dyDescent="0.25">
      <c r="A85" s="10" t="s">
        <v>18</v>
      </c>
      <c r="B85" s="4"/>
      <c r="C85" s="14">
        <v>800</v>
      </c>
      <c r="D85" s="24">
        <v>6000</v>
      </c>
      <c r="E85" s="24">
        <v>1001.15</v>
      </c>
      <c r="F85" s="44">
        <f t="shared" si="36"/>
        <v>16.685833333333335</v>
      </c>
    </row>
    <row r="86" spans="1:8" ht="38.25" x14ac:dyDescent="0.25">
      <c r="A86" s="8" t="s">
        <v>58</v>
      </c>
      <c r="B86" s="4" t="s">
        <v>57</v>
      </c>
      <c r="C86" s="16"/>
      <c r="D86" s="23">
        <f>D87</f>
        <v>11260</v>
      </c>
      <c r="E86" s="23">
        <f t="shared" ref="E86" si="42">E87</f>
        <v>3752</v>
      </c>
      <c r="F86" s="44">
        <f t="shared" si="36"/>
        <v>33.321492007104794</v>
      </c>
    </row>
    <row r="87" spans="1:8" x14ac:dyDescent="0.25">
      <c r="A87" s="10" t="s">
        <v>12</v>
      </c>
      <c r="B87" s="4"/>
      <c r="C87" s="14">
        <v>500</v>
      </c>
      <c r="D87" s="40">
        <v>11260</v>
      </c>
      <c r="E87" s="40">
        <v>3752</v>
      </c>
      <c r="F87" s="44">
        <f t="shared" si="36"/>
        <v>33.321492007104794</v>
      </c>
    </row>
    <row r="88" spans="1:8" x14ac:dyDescent="0.25">
      <c r="A88" s="8" t="s">
        <v>26</v>
      </c>
      <c r="B88" s="4" t="s">
        <v>61</v>
      </c>
      <c r="C88" s="14"/>
      <c r="D88" s="24">
        <f>D89+D90</f>
        <v>50000</v>
      </c>
      <c r="E88" s="24">
        <f t="shared" ref="E88" si="43">E89+E90</f>
        <v>10000</v>
      </c>
      <c r="F88" s="44">
        <f t="shared" si="36"/>
        <v>20</v>
      </c>
    </row>
    <row r="89" spans="1:8" x14ac:dyDescent="0.25">
      <c r="A89" s="10" t="s">
        <v>18</v>
      </c>
      <c r="B89" s="4"/>
      <c r="C89" s="14">
        <v>800</v>
      </c>
      <c r="D89" s="40">
        <v>40000</v>
      </c>
      <c r="E89" s="40"/>
      <c r="F89" s="44">
        <f t="shared" si="36"/>
        <v>0</v>
      </c>
    </row>
    <row r="90" spans="1:8" x14ac:dyDescent="0.25">
      <c r="A90" s="10" t="s">
        <v>27</v>
      </c>
      <c r="B90" s="4"/>
      <c r="C90" s="14">
        <v>300</v>
      </c>
      <c r="D90" s="40">
        <v>10000</v>
      </c>
      <c r="E90" s="40">
        <v>10000</v>
      </c>
      <c r="F90" s="44">
        <f t="shared" si="36"/>
        <v>100</v>
      </c>
    </row>
    <row r="91" spans="1:8" x14ac:dyDescent="0.25">
      <c r="A91" s="8" t="s">
        <v>19</v>
      </c>
      <c r="B91" s="4" t="s">
        <v>56</v>
      </c>
      <c r="C91" s="16"/>
      <c r="D91" s="24">
        <f>D92+D93</f>
        <v>127000</v>
      </c>
      <c r="E91" s="24">
        <f t="shared" ref="E91" si="44">E92+E93</f>
        <v>55343.37</v>
      </c>
      <c r="F91" s="44">
        <f t="shared" si="36"/>
        <v>43.577456692913387</v>
      </c>
    </row>
    <row r="92" spans="1:8" ht="25.5" x14ac:dyDescent="0.25">
      <c r="A92" s="10" t="s">
        <v>5</v>
      </c>
      <c r="B92" s="4"/>
      <c r="C92" s="11">
        <v>200</v>
      </c>
      <c r="D92" s="39">
        <v>97000</v>
      </c>
      <c r="E92" s="39">
        <v>50994</v>
      </c>
      <c r="F92" s="44">
        <f t="shared" si="36"/>
        <v>52.571134020618558</v>
      </c>
    </row>
    <row r="93" spans="1:8" x14ac:dyDescent="0.25">
      <c r="A93" s="10" t="s">
        <v>18</v>
      </c>
      <c r="B93" s="4"/>
      <c r="C93" s="14">
        <v>800</v>
      </c>
      <c r="D93" s="39">
        <v>30000</v>
      </c>
      <c r="E93" s="39">
        <v>4349.37</v>
      </c>
      <c r="F93" s="44">
        <f t="shared" si="36"/>
        <v>14.4979</v>
      </c>
    </row>
    <row r="94" spans="1:8" ht="29.25" customHeight="1" x14ac:dyDescent="0.25">
      <c r="A94" s="8" t="s">
        <v>59</v>
      </c>
      <c r="B94" s="4" t="s">
        <v>60</v>
      </c>
      <c r="C94" s="16"/>
      <c r="D94" s="23">
        <f>D95</f>
        <v>76800</v>
      </c>
      <c r="E94" s="23">
        <f t="shared" ref="E94" si="45">E95</f>
        <v>25600</v>
      </c>
      <c r="F94" s="44">
        <f t="shared" si="36"/>
        <v>33.333333333333329</v>
      </c>
    </row>
    <row r="95" spans="1:8" x14ac:dyDescent="0.25">
      <c r="A95" s="10" t="s">
        <v>12</v>
      </c>
      <c r="B95" s="4"/>
      <c r="C95" s="14">
        <v>500</v>
      </c>
      <c r="D95" s="40">
        <v>76800</v>
      </c>
      <c r="E95" s="40">
        <v>25600</v>
      </c>
      <c r="F95" s="44">
        <f t="shared" si="36"/>
        <v>33.333333333333329</v>
      </c>
      <c r="H95" s="36"/>
    </row>
    <row r="96" spans="1:8" x14ac:dyDescent="0.25">
      <c r="A96" s="8" t="s">
        <v>28</v>
      </c>
      <c r="B96" s="4" t="s">
        <v>67</v>
      </c>
      <c r="C96" s="14"/>
      <c r="D96" s="24">
        <f>D97</f>
        <v>35000</v>
      </c>
      <c r="E96" s="24">
        <f t="shared" ref="E96" si="46">E97</f>
        <v>10843.35</v>
      </c>
      <c r="F96" s="44">
        <f t="shared" si="36"/>
        <v>30.981000000000002</v>
      </c>
    </row>
    <row r="97" spans="1:8" x14ac:dyDescent="0.25">
      <c r="A97" s="10" t="s">
        <v>27</v>
      </c>
      <c r="B97" s="4"/>
      <c r="C97" s="14">
        <v>300</v>
      </c>
      <c r="D97" s="40">
        <v>35000</v>
      </c>
      <c r="E97" s="40">
        <v>10843.35</v>
      </c>
      <c r="F97" s="44">
        <f t="shared" si="36"/>
        <v>30.981000000000002</v>
      </c>
    </row>
    <row r="98" spans="1:8" x14ac:dyDescent="0.25">
      <c r="A98" s="8" t="s">
        <v>90</v>
      </c>
      <c r="B98" s="4" t="s">
        <v>89</v>
      </c>
      <c r="C98" s="14"/>
      <c r="D98" s="40">
        <f>D99</f>
        <v>402000</v>
      </c>
      <c r="E98" s="40"/>
      <c r="F98" s="44">
        <f t="shared" si="36"/>
        <v>0</v>
      </c>
    </row>
    <row r="99" spans="1:8" x14ac:dyDescent="0.25">
      <c r="A99" s="10" t="s">
        <v>18</v>
      </c>
      <c r="B99" s="6"/>
      <c r="C99" s="14">
        <v>800</v>
      </c>
      <c r="D99" s="40">
        <v>402000</v>
      </c>
      <c r="E99" s="40"/>
      <c r="F99" s="44">
        <f t="shared" si="36"/>
        <v>0</v>
      </c>
    </row>
    <row r="100" spans="1:8" ht="14.25" hidden="1" customHeight="1" x14ac:dyDescent="0.25">
      <c r="A100" s="10"/>
      <c r="B100" s="6"/>
      <c r="C100" s="14"/>
      <c r="D100" s="40"/>
      <c r="E100" s="40"/>
      <c r="F100" s="44" t="e">
        <f t="shared" si="36"/>
        <v>#DIV/0!</v>
      </c>
    </row>
    <row r="101" spans="1:8" x14ac:dyDescent="0.25">
      <c r="A101" s="19" t="s">
        <v>20</v>
      </c>
      <c r="B101" s="6"/>
      <c r="C101" s="16"/>
      <c r="D101" s="25">
        <f>D8+D13+D22+D45+D60+D65+D72+D77</f>
        <v>21431298.68</v>
      </c>
      <c r="E101" s="25">
        <f t="shared" ref="E101" si="47">E8+E13+E22+E45+E60+E65+E72+E77</f>
        <v>9043683.9399999995</v>
      </c>
      <c r="F101" s="43">
        <f t="shared" si="36"/>
        <v>42.198487711991518</v>
      </c>
      <c r="H101" s="36"/>
    </row>
    <row r="102" spans="1:8" ht="15.75" x14ac:dyDescent="0.25">
      <c r="A102" s="3"/>
    </row>
    <row r="103" spans="1:8" ht="15.75" x14ac:dyDescent="0.25">
      <c r="A103" s="3"/>
    </row>
    <row r="104" spans="1:8" ht="15.75" x14ac:dyDescent="0.25">
      <c r="A104" s="3"/>
    </row>
    <row r="105" spans="1:8" ht="15.75" x14ac:dyDescent="0.25">
      <c r="A105" s="3"/>
    </row>
  </sheetData>
  <mergeCells count="11">
    <mergeCell ref="D2:F2"/>
    <mergeCell ref="D1:F1"/>
    <mergeCell ref="A5:F5"/>
    <mergeCell ref="A6:A7"/>
    <mergeCell ref="B6:B7"/>
    <mergeCell ref="C6:C7"/>
    <mergeCell ref="D6:D7"/>
    <mergeCell ref="D3:F3"/>
    <mergeCell ref="D4:F4"/>
    <mergeCell ref="E6:E7"/>
    <mergeCell ref="F6:F7"/>
  </mergeCells>
  <pageMargins left="0.7" right="0.7" top="0.75" bottom="0.75" header="0.3" footer="0.3"/>
  <pageSetup paperSize="9" scale="74" orientation="portrait" r:id="rId1"/>
  <rowBreaks count="2" manualBreakCount="2">
    <brk id="39" max="5" man="1"/>
    <brk id="8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2019-07-23T07:13:56Z</cp:lastPrinted>
  <dcterms:created xsi:type="dcterms:W3CDTF">2015-02-12T07:20:41Z</dcterms:created>
  <dcterms:modified xsi:type="dcterms:W3CDTF">2019-07-23T07:13:59Z</dcterms:modified>
</cp:coreProperties>
</file>