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(2)'!$A$1:$F$101</definedName>
  </definedNames>
  <calcPr calcId="144525"/>
</workbook>
</file>

<file path=xl/calcChain.xml><?xml version="1.0" encoding="utf-8"?>
<calcChain xmlns="http://schemas.openxmlformats.org/spreadsheetml/2006/main">
  <c r="E77" i="4" l="1"/>
  <c r="E82" i="4"/>
  <c r="F82" i="4" s="1"/>
  <c r="E20" i="4"/>
  <c r="E23" i="4"/>
  <c r="F23" i="4" s="1"/>
  <c r="E25" i="4"/>
  <c r="E27" i="4"/>
  <c r="F27" i="4" s="1"/>
  <c r="E29" i="4"/>
  <c r="E31" i="4"/>
  <c r="F31" i="4" s="1"/>
  <c r="E33" i="4"/>
  <c r="F33" i="4" s="1"/>
  <c r="E35" i="4"/>
  <c r="F35" i="4" s="1"/>
  <c r="E37" i="4"/>
  <c r="E39" i="4"/>
  <c r="F39" i="4" s="1"/>
  <c r="E42" i="4"/>
  <c r="F42" i="4" s="1"/>
  <c r="F100" i="4"/>
  <c r="F98" i="4"/>
  <c r="F96" i="4"/>
  <c r="F95" i="4"/>
  <c r="F93" i="4"/>
  <c r="F91" i="4"/>
  <c r="F89" i="4"/>
  <c r="F88" i="4"/>
  <c r="F87" i="4"/>
  <c r="F85" i="4"/>
  <c r="F83" i="4"/>
  <c r="F80" i="4"/>
  <c r="F79" i="4"/>
  <c r="F78" i="4"/>
  <c r="F77" i="4"/>
  <c r="F75" i="4"/>
  <c r="F73" i="4"/>
  <c r="F70" i="4"/>
  <c r="F68" i="4"/>
  <c r="F67" i="4"/>
  <c r="F66" i="4"/>
  <c r="F65" i="4"/>
  <c r="F63" i="4"/>
  <c r="F62" i="4"/>
  <c r="F61" i="4"/>
  <c r="F60" i="4"/>
  <c r="F58" i="4"/>
  <c r="F57" i="4"/>
  <c r="F56" i="4"/>
  <c r="F55" i="4"/>
  <c r="F54" i="4"/>
  <c r="F52" i="4"/>
  <c r="F50" i="4"/>
  <c r="F48" i="4"/>
  <c r="F46" i="4"/>
  <c r="F43" i="4"/>
  <c r="F41" i="4"/>
  <c r="F40" i="4"/>
  <c r="F38" i="4"/>
  <c r="F37" i="4"/>
  <c r="F36" i="4"/>
  <c r="F34" i="4"/>
  <c r="F32" i="4"/>
  <c r="F30" i="4"/>
  <c r="F29" i="4"/>
  <c r="F28" i="4"/>
  <c r="F26" i="4"/>
  <c r="F25" i="4"/>
  <c r="F24" i="4"/>
  <c r="F21" i="4"/>
  <c r="F20" i="4"/>
  <c r="F19" i="4"/>
  <c r="F17" i="4"/>
  <c r="F16" i="4"/>
  <c r="F15" i="4"/>
  <c r="F14" i="4"/>
  <c r="F12" i="4"/>
  <c r="F11" i="4"/>
  <c r="F10" i="4"/>
  <c r="F9" i="4"/>
  <c r="F8" i="4"/>
  <c r="E99" i="4" l="1"/>
  <c r="F99" i="4" s="1"/>
  <c r="E97" i="4"/>
  <c r="F97" i="4" s="1"/>
  <c r="E94" i="4"/>
  <c r="F94" i="4" s="1"/>
  <c r="E92" i="4"/>
  <c r="F92" i="4" s="1"/>
  <c r="E90" i="4"/>
  <c r="F90" i="4" s="1"/>
  <c r="E86" i="4"/>
  <c r="F86" i="4" s="1"/>
  <c r="E84" i="4"/>
  <c r="F84" i="4" s="1"/>
  <c r="E79" i="4"/>
  <c r="E76" i="4"/>
  <c r="F76" i="4" s="1"/>
  <c r="E74" i="4"/>
  <c r="F74" i="4" s="1"/>
  <c r="E72" i="4"/>
  <c r="F72" i="4" s="1"/>
  <c r="E69" i="4"/>
  <c r="F69" i="4" s="1"/>
  <c r="E64" i="4"/>
  <c r="F64" i="4" s="1"/>
  <c r="E62" i="4"/>
  <c r="E59" i="4"/>
  <c r="F59" i="4" s="1"/>
  <c r="E57" i="4"/>
  <c r="E55" i="4"/>
  <c r="E53" i="4"/>
  <c r="F53" i="4" s="1"/>
  <c r="E51" i="4"/>
  <c r="F51" i="4" s="1"/>
  <c r="E49" i="4"/>
  <c r="F49" i="4" s="1"/>
  <c r="E47" i="4"/>
  <c r="F47" i="4" s="1"/>
  <c r="E45" i="4"/>
  <c r="F45" i="4" s="1"/>
  <c r="E22" i="4"/>
  <c r="F22" i="4" s="1"/>
  <c r="E18" i="4"/>
  <c r="F18" i="4" s="1"/>
  <c r="E16" i="4"/>
  <c r="E14" i="4"/>
  <c r="E11" i="4"/>
  <c r="E9" i="4"/>
  <c r="E81" i="4" l="1"/>
  <c r="F81" i="4" s="1"/>
  <c r="E71" i="4"/>
  <c r="F71" i="4" s="1"/>
  <c r="E44" i="4"/>
  <c r="F44" i="4" s="1"/>
  <c r="E13" i="4"/>
  <c r="F13" i="4" s="1"/>
  <c r="E8" i="4"/>
  <c r="D79" i="4"/>
  <c r="E101" i="4" l="1"/>
  <c r="F101" i="4" s="1"/>
  <c r="D31" i="4"/>
  <c r="D77" i="4" l="1"/>
  <c r="D76" i="4" l="1"/>
  <c r="D35" i="4" l="1"/>
  <c r="D37" i="4" l="1"/>
  <c r="D39" i="4" l="1"/>
  <c r="D74" i="4" l="1"/>
  <c r="D72" i="4"/>
  <c r="D71" i="4" l="1"/>
  <c r="D65" i="4"/>
  <c r="D69" i="4"/>
  <c r="D64" i="4" l="1"/>
  <c r="D62" i="4"/>
  <c r="D82" i="4" l="1"/>
  <c r="D57" i="4" l="1"/>
  <c r="D55" i="4" l="1"/>
  <c r="D16" i="4" l="1"/>
  <c r="D51" i="4" l="1"/>
  <c r="D60" i="4"/>
  <c r="D59" i="4" s="1"/>
  <c r="D27" i="4" l="1"/>
  <c r="D25" i="4"/>
  <c r="D20" i="4" l="1"/>
  <c r="D33" i="4"/>
  <c r="D53" i="4"/>
  <c r="D49" i="4"/>
  <c r="D47" i="4"/>
  <c r="D45" i="4"/>
  <c r="D99" i="4"/>
  <c r="D97" i="4"/>
  <c r="D94" i="4"/>
  <c r="D92" i="4"/>
  <c r="D90" i="4"/>
  <c r="D86" i="4"/>
  <c r="D84" i="4"/>
  <c r="D29" i="4"/>
  <c r="D23" i="4"/>
  <c r="D42" i="4"/>
  <c r="D18" i="4"/>
  <c r="D14" i="4"/>
  <c r="D11" i="4"/>
  <c r="D9" i="4"/>
  <c r="D22" i="4" l="1"/>
  <c r="D44" i="4"/>
  <c r="D13" i="4"/>
  <c r="D81" i="4"/>
  <c r="D8" i="4"/>
  <c r="D101" i="4" l="1"/>
</calcChain>
</file>

<file path=xl/sharedStrings.xml><?xml version="1.0" encoding="utf-8"?>
<sst xmlns="http://schemas.openxmlformats.org/spreadsheetml/2006/main" count="156" uniqueCount="114">
  <si>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</si>
  <si>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</si>
  <si>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</si>
  <si>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</si>
  <si>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</si>
  <si>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</si>
  <si>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</si>
  <si>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</si>
  <si>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</si>
  <si>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</si>
  <si>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</si>
  <si>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</si>
  <si>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</si>
  <si>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</si>
  <si>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</si>
  <si>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</si>
  <si>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</si>
  <si>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</si>
  <si>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</si>
  <si>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</si>
  <si>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</si>
  <si>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</si>
  <si>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</si>
  <si>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</si>
  <si>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</si>
  <si>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</si>
  <si>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</si>
  <si>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</si>
  <si>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</si>
  <si>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</si>
  <si>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</si>
  <si>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</si>
  <si>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</si>
  <si>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</si>
  <si>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</si>
  <si>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</si>
  <si>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</si>
  <si>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</si>
  <si>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</si>
  <si>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</si>
  <si>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</si>
  <si>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</si>
  <si>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</si>
  <si>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</si>
  <si>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</si>
  <si>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</si>
  <si>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</si>
  <si>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</si>
  <si>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</si>
  <si>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</si>
  <si>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</si>
  <si>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</si>
  <si>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</si>
  <si>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</si>
  <si>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</si>
  <si>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</si>
  <si>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</si>
  <si>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</si>
  <si>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</si>
  <si>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</si>
  <si>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</si>
  <si>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</si>
  <si>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</si>
  <si>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</si>
  <si>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</si>
  <si>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</si>
  <si>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</si>
  <si>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</si>
  <si>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</si>
  <si>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</si>
  <si>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</si>
  <si>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</si>
  <si>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</si>
  <si>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</si>
  <si>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</si>
  <si>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</si>
  <si>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</si>
  <si>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</si>
  <si>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</si>
  <si>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</si>
  <si>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</si>
  <si>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</si>
  <si>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</si>
  <si>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</si>
  <si>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</si>
  <si>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</si>
  <si>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</si>
  <si>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</si>
  <si>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</si>
  <si>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</si>
  <si>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</si>
  <si>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</si>
  <si>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</si>
  <si>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</si>
  <si>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</si>
  <si>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</si>
  <si>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</si>
  <si>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</si>
  <si>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</si>
  <si>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</si>
  <si>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</si>
  <si>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</si>
  <si>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</si>
  <si>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</si>
  <si>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</si>
  <si>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Утверждено           ( руб.)</t>
  </si>
  <si>
    <t>Исполнено        ( руб.)</t>
  </si>
  <si>
    <t>% исполнения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</si>
  <si>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</si>
  <si>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</t>
  </si>
  <si>
    <t xml:space="preserve">Приволжского сельского поселения             </t>
  </si>
  <si>
    <t xml:space="preserve">к постановлению Администрации  </t>
  </si>
  <si>
    <t xml:space="preserve">от  12.07.2018 г.      № 107  </t>
  </si>
  <si>
    <t>Приложение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</si>
</sst>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4" fontId="10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="140" zoomScaleNormal="100" zoomScaleSheetLayoutView="140" workbookViewId="0">
      <selection activeCell="D2" sqref="D2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2.42578125" style="27" customWidth="1"/>
    <col min="6" max="6" width="13" style="1" customWidth="1"/>
    <col min="7" max="7" width="9.140625" style="1"/>
    <col min="8" max="8" width="14.140625" style="1" customWidth="1"/>
    <col min="9" max="16384" width="9.140625" style="1"/>
  </cols>
  <sheetData>
    <row r="1" spans="1:6" ht="15" customHeight="1" x14ac:dyDescent="0.25">
      <c r="B1" s="49"/>
      <c r="C1" s="49"/>
      <c r="D1" s="49" t="s">
        <v>113</v>
      </c>
      <c r="E1" s="49"/>
      <c r="F1" s="49"/>
    </row>
    <row r="2" spans="1:6" ht="15" customHeight="1" x14ac:dyDescent="0.25">
      <c r="B2" s="48" t="s">
        <v>108</v>
      </c>
      <c r="C2" s="48"/>
      <c r="D2" s="48" t="s">
        <v>111</v>
      </c>
      <c r="E2" s="45"/>
      <c r="F2" s="46"/>
    </row>
    <row r="3" spans="1:6" ht="15.75" x14ac:dyDescent="0.25">
      <c r="A3" s="2"/>
      <c r="B3" s="47" t="s">
        <v>109</v>
      </c>
      <c r="C3" s="47"/>
      <c r="D3" s="47" t="s">
        <v>110</v>
      </c>
      <c r="E3" s="45"/>
      <c r="F3" s="46"/>
    </row>
    <row r="4" spans="1:6" ht="12" customHeight="1" x14ac:dyDescent="0.25">
      <c r="A4" s="2"/>
      <c r="B4" s="50"/>
      <c r="C4" s="50"/>
      <c r="D4" s="50" t="s">
        <v>112</v>
      </c>
      <c r="E4" s="50"/>
      <c r="F4" s="50"/>
    </row>
    <row r="5" spans="1:6" ht="80.25" customHeight="1" x14ac:dyDescent="0.3">
      <c r="A5" s="55" t="s">
        <v>72</v>
      </c>
      <c r="B5" s="55"/>
      <c r="C5" s="55"/>
      <c r="D5" s="55"/>
      <c r="E5" s="55"/>
      <c r="F5" s="55"/>
    </row>
    <row r="6" spans="1:6" ht="15" customHeight="1" x14ac:dyDescent="0.25">
      <c r="A6" s="53" t="s">
        <v>0</v>
      </c>
      <c r="B6" s="53" t="s">
        <v>1</v>
      </c>
      <c r="C6" s="53" t="s">
        <v>2</v>
      </c>
      <c r="D6" s="53" t="s">
        <v>105</v>
      </c>
      <c r="E6" s="53" t="s">
        <v>106</v>
      </c>
      <c r="F6" s="53" t="s">
        <v>107</v>
      </c>
    </row>
    <row r="7" spans="1:6" ht="13.5" customHeight="1" x14ac:dyDescent="0.25">
      <c r="A7" s="54"/>
      <c r="B7" s="54"/>
      <c r="C7" s="54"/>
      <c r="D7" s="54"/>
      <c r="E7" s="54"/>
      <c r="F7" s="54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250000</v>
      </c>
      <c r="E8" s="7">
        <f t="shared" ref="E8" si="0">E9+E11</f>
        <v>119396.25</v>
      </c>
      <c r="F8" s="51">
        <f>E8/D8*100</f>
        <v>47.758499999999998</v>
      </c>
    </row>
    <row r="9" spans="1:6" ht="38.25" x14ac:dyDescent="0.25">
      <c r="A9" s="8" t="s">
        <v>6</v>
      </c>
      <c r="B9" s="30" t="s">
        <v>34</v>
      </c>
      <c r="C9" s="4"/>
      <c r="D9" s="9">
        <f>D10</f>
        <v>200000</v>
      </c>
      <c r="E9" s="9">
        <f t="shared" ref="E9" si="1">E10</f>
        <v>74507.25</v>
      </c>
      <c r="F9" s="52">
        <f t="shared" ref="F9:F72" si="2">E9/D9*100</f>
        <v>37.253625</v>
      </c>
    </row>
    <row r="10" spans="1:6" ht="25.5" x14ac:dyDescent="0.25">
      <c r="A10" s="10" t="s">
        <v>5</v>
      </c>
      <c r="B10" s="4"/>
      <c r="C10" s="11">
        <v>200</v>
      </c>
      <c r="D10" s="12">
        <v>200000</v>
      </c>
      <c r="E10" s="12">
        <v>74507.25</v>
      </c>
      <c r="F10" s="52">
        <f t="shared" si="2"/>
        <v>37.253625</v>
      </c>
    </row>
    <row r="11" spans="1:6" ht="25.5" x14ac:dyDescent="0.25">
      <c r="A11" s="8" t="s">
        <v>4</v>
      </c>
      <c r="B11" s="30" t="s">
        <v>62</v>
      </c>
      <c r="C11" s="4"/>
      <c r="D11" s="9">
        <f>D12</f>
        <v>50000</v>
      </c>
      <c r="E11" s="9">
        <f t="shared" ref="E11" si="3">E12</f>
        <v>44889</v>
      </c>
      <c r="F11" s="52">
        <f t="shared" si="2"/>
        <v>89.778000000000006</v>
      </c>
    </row>
    <row r="12" spans="1:6" ht="25.5" x14ac:dyDescent="0.25">
      <c r="A12" s="10" t="s">
        <v>5</v>
      </c>
      <c r="B12" s="6"/>
      <c r="C12" s="11">
        <v>200</v>
      </c>
      <c r="D12" s="12">
        <v>50000</v>
      </c>
      <c r="E12" s="12">
        <v>44889</v>
      </c>
      <c r="F12" s="52">
        <f t="shared" si="2"/>
        <v>89.778000000000006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D14+D16+D18+D20</f>
        <v>7054022.1299999999</v>
      </c>
      <c r="E13" s="7">
        <f t="shared" ref="E13" si="4">E14+E16+E18+E20</f>
        <v>3012757.5999999996</v>
      </c>
      <c r="F13" s="51">
        <f t="shared" si="2"/>
        <v>42.709783786856356</v>
      </c>
    </row>
    <row r="14" spans="1:6" ht="25.5" x14ac:dyDescent="0.25">
      <c r="A14" s="8" t="s">
        <v>32</v>
      </c>
      <c r="B14" s="30" t="s">
        <v>33</v>
      </c>
      <c r="C14" s="14"/>
      <c r="D14" s="12">
        <f>D15</f>
        <v>2156612.2999999998</v>
      </c>
      <c r="E14" s="12">
        <f t="shared" ref="E14" si="5">E15</f>
        <v>1612893.92</v>
      </c>
      <c r="F14" s="52">
        <f t="shared" si="2"/>
        <v>74.788311278758826</v>
      </c>
    </row>
    <row r="15" spans="1:6" ht="25.5" x14ac:dyDescent="0.25">
      <c r="A15" s="10" t="s">
        <v>5</v>
      </c>
      <c r="B15" s="15"/>
      <c r="C15" s="11">
        <v>200</v>
      </c>
      <c r="D15" s="12">
        <v>2156612.2999999998</v>
      </c>
      <c r="E15" s="12">
        <v>1612893.92</v>
      </c>
      <c r="F15" s="52">
        <f t="shared" si="2"/>
        <v>74.788311278758826</v>
      </c>
    </row>
    <row r="16" spans="1:6" ht="25.5" x14ac:dyDescent="0.25">
      <c r="A16" s="8" t="s">
        <v>35</v>
      </c>
      <c r="B16" s="4" t="s">
        <v>37</v>
      </c>
      <c r="C16" s="16"/>
      <c r="D16" s="9">
        <f>D17</f>
        <v>2066625</v>
      </c>
      <c r="E16" s="9">
        <f t="shared" ref="E16" si="6">E17</f>
        <v>1399863.68</v>
      </c>
      <c r="F16" s="52">
        <f t="shared" si="2"/>
        <v>67.736705014213996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1399863.68</v>
      </c>
      <c r="F17" s="52">
        <f t="shared" si="2"/>
        <v>67.736705014213996</v>
      </c>
    </row>
    <row r="18" spans="1:6" x14ac:dyDescent="0.25">
      <c r="A18" s="8" t="s">
        <v>7</v>
      </c>
      <c r="B18" s="44" t="s">
        <v>101</v>
      </c>
      <c r="C18" s="16"/>
      <c r="D18" s="28">
        <f>D19</f>
        <v>2692860</v>
      </c>
      <c r="E18" s="28">
        <f t="shared" ref="E18" si="7">E19</f>
        <v>0</v>
      </c>
      <c r="F18" s="52">
        <f t="shared" si="2"/>
        <v>0</v>
      </c>
    </row>
    <row r="19" spans="1:6" ht="25.5" x14ac:dyDescent="0.25">
      <c r="A19" s="10" t="s">
        <v>5</v>
      </c>
      <c r="B19" s="15"/>
      <c r="C19" s="11">
        <v>200</v>
      </c>
      <c r="D19" s="12">
        <v>2692860</v>
      </c>
      <c r="E19" s="12">
        <v>0</v>
      </c>
      <c r="F19" s="52">
        <f t="shared" si="2"/>
        <v>0</v>
      </c>
    </row>
    <row r="20" spans="1:6" ht="25.5" x14ac:dyDescent="0.25">
      <c r="A20" s="8" t="s">
        <v>89</v>
      </c>
      <c r="B20" s="44" t="s">
        <v>102</v>
      </c>
      <c r="C20" s="16"/>
      <c r="D20" s="28">
        <f>D21</f>
        <v>137924.82999999999</v>
      </c>
      <c r="E20" s="28">
        <f t="shared" ref="E20" si="8">E21</f>
        <v>0</v>
      </c>
      <c r="F20" s="52">
        <f t="shared" si="2"/>
        <v>0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E21" s="12">
        <v>0</v>
      </c>
      <c r="F21" s="52">
        <f t="shared" si="2"/>
        <v>0</v>
      </c>
    </row>
    <row r="22" spans="1:6" ht="27" x14ac:dyDescent="0.25">
      <c r="A22" s="5" t="s">
        <v>22</v>
      </c>
      <c r="B22" s="13" t="s">
        <v>42</v>
      </c>
      <c r="C22" s="16"/>
      <c r="D22" s="7">
        <f>D39+D25+D27+D35+D37+D42+D23+D29+D31+D33</f>
        <v>4963146.6899999995</v>
      </c>
      <c r="E22" s="7">
        <f t="shared" ref="E22" si="9">E39+E25+E27+E35+E37+E42+E23+E29+E31+E33</f>
        <v>2077831.4899999998</v>
      </c>
      <c r="F22" s="51">
        <f t="shared" si="2"/>
        <v>41.865204068751794</v>
      </c>
    </row>
    <row r="23" spans="1:6" x14ac:dyDescent="0.25">
      <c r="A23" s="8" t="s">
        <v>9</v>
      </c>
      <c r="B23" s="4" t="s">
        <v>38</v>
      </c>
      <c r="C23" s="4"/>
      <c r="D23" s="9">
        <f>D24</f>
        <v>2970750</v>
      </c>
      <c r="E23" s="9">
        <f t="shared" ref="E23" si="10">E24</f>
        <v>1369476.89</v>
      </c>
      <c r="F23" s="52">
        <f t="shared" si="2"/>
        <v>46.098691912816626</v>
      </c>
    </row>
    <row r="24" spans="1:6" ht="25.5" x14ac:dyDescent="0.25">
      <c r="A24" s="10" t="s">
        <v>5</v>
      </c>
      <c r="B24" s="4"/>
      <c r="C24" s="11">
        <v>200</v>
      </c>
      <c r="D24" s="9">
        <v>2970750</v>
      </c>
      <c r="E24" s="9">
        <v>1369476.89</v>
      </c>
      <c r="F24" s="52">
        <f t="shared" si="2"/>
        <v>46.098691912816626</v>
      </c>
    </row>
    <row r="25" spans="1:6" ht="38.25" hidden="1" x14ac:dyDescent="0.25">
      <c r="A25" s="8" t="s">
        <v>63</v>
      </c>
      <c r="B25" s="4" t="s">
        <v>65</v>
      </c>
      <c r="C25" s="4"/>
      <c r="D25" s="9">
        <f>D26</f>
        <v>0</v>
      </c>
      <c r="E25" s="9">
        <f t="shared" ref="E25" si="11">E26</f>
        <v>0</v>
      </c>
      <c r="F25" s="52" t="e">
        <f t="shared" si="2"/>
        <v>#DIV/0!</v>
      </c>
    </row>
    <row r="26" spans="1:6" ht="25.5" hidden="1" x14ac:dyDescent="0.25">
      <c r="A26" s="10" t="s">
        <v>5</v>
      </c>
      <c r="B26" s="4"/>
      <c r="C26" s="11">
        <v>200</v>
      </c>
      <c r="D26" s="9"/>
      <c r="E26" s="9"/>
      <c r="F26" s="52" t="e">
        <f t="shared" si="2"/>
        <v>#DIV/0!</v>
      </c>
    </row>
    <row r="27" spans="1:6" ht="25.5" hidden="1" x14ac:dyDescent="0.25">
      <c r="A27" s="10" t="s">
        <v>64</v>
      </c>
      <c r="B27" s="4" t="s">
        <v>66</v>
      </c>
      <c r="C27" s="11"/>
      <c r="D27" s="9">
        <f>D28</f>
        <v>0</v>
      </c>
      <c r="E27" s="9">
        <f t="shared" ref="E27" si="12">E28</f>
        <v>0</v>
      </c>
      <c r="F27" s="52" t="e">
        <f t="shared" si="2"/>
        <v>#DIV/0!</v>
      </c>
    </row>
    <row r="28" spans="1:6" ht="25.5" hidden="1" x14ac:dyDescent="0.25">
      <c r="A28" s="10" t="s">
        <v>5</v>
      </c>
      <c r="B28" s="4"/>
      <c r="C28" s="11">
        <v>200</v>
      </c>
      <c r="D28" s="9"/>
      <c r="E28" s="9"/>
      <c r="F28" s="52" t="e">
        <f t="shared" si="2"/>
        <v>#DIV/0!</v>
      </c>
    </row>
    <row r="29" spans="1:6" x14ac:dyDescent="0.25">
      <c r="A29" s="8" t="s">
        <v>10</v>
      </c>
      <c r="B29" s="4" t="s">
        <v>36</v>
      </c>
      <c r="C29" s="31"/>
      <c r="D29" s="28">
        <f>D30</f>
        <v>250000</v>
      </c>
      <c r="E29" s="28">
        <f t="shared" ref="E29" si="13">E30</f>
        <v>3750</v>
      </c>
      <c r="F29" s="52">
        <f t="shared" si="2"/>
        <v>1.5</v>
      </c>
    </row>
    <row r="30" spans="1:6" ht="26.25" x14ac:dyDescent="0.25">
      <c r="A30" s="17" t="s">
        <v>5</v>
      </c>
      <c r="B30" s="4"/>
      <c r="C30" s="11">
        <v>200</v>
      </c>
      <c r="D30" s="12">
        <v>250000</v>
      </c>
      <c r="E30" s="12">
        <v>3750</v>
      </c>
      <c r="F30" s="52">
        <f t="shared" si="2"/>
        <v>1.5</v>
      </c>
    </row>
    <row r="31" spans="1:6" x14ac:dyDescent="0.25">
      <c r="A31" s="8" t="s">
        <v>11</v>
      </c>
      <c r="B31" s="4" t="s">
        <v>39</v>
      </c>
      <c r="C31" s="4"/>
      <c r="D31" s="9">
        <f>D32</f>
        <v>202971.1</v>
      </c>
      <c r="E31" s="9">
        <f t="shared" ref="E31" si="14">E32</f>
        <v>146895</v>
      </c>
      <c r="F31" s="52">
        <f t="shared" si="2"/>
        <v>72.372372224420118</v>
      </c>
    </row>
    <row r="32" spans="1:6" ht="25.5" x14ac:dyDescent="0.25">
      <c r="A32" s="10" t="s">
        <v>5</v>
      </c>
      <c r="B32" s="4"/>
      <c r="C32" s="11">
        <v>200</v>
      </c>
      <c r="D32" s="12">
        <v>202971.1</v>
      </c>
      <c r="E32" s="12">
        <v>146895</v>
      </c>
      <c r="F32" s="52">
        <f t="shared" si="2"/>
        <v>72.372372224420118</v>
      </c>
    </row>
    <row r="33" spans="1:6" ht="25.5" x14ac:dyDescent="0.25">
      <c r="A33" s="8" t="s">
        <v>24</v>
      </c>
      <c r="B33" s="15" t="s">
        <v>40</v>
      </c>
      <c r="C33" s="16"/>
      <c r="D33" s="9">
        <f>D34</f>
        <v>403727.59</v>
      </c>
      <c r="E33" s="9">
        <f t="shared" ref="E33" si="15">E34</f>
        <v>97068.65</v>
      </c>
      <c r="F33" s="52">
        <f t="shared" si="2"/>
        <v>24.043105401837906</v>
      </c>
    </row>
    <row r="34" spans="1:6" ht="26.25" x14ac:dyDescent="0.25">
      <c r="A34" s="17" t="s">
        <v>5</v>
      </c>
      <c r="B34" s="15"/>
      <c r="C34" s="11">
        <v>200</v>
      </c>
      <c r="D34" s="12">
        <v>403727.59</v>
      </c>
      <c r="E34" s="12">
        <v>97068.65</v>
      </c>
      <c r="F34" s="52">
        <f t="shared" si="2"/>
        <v>24.043105401837906</v>
      </c>
    </row>
    <row r="35" spans="1:6" ht="39" x14ac:dyDescent="0.25">
      <c r="A35" s="17" t="s">
        <v>93</v>
      </c>
      <c r="B35" s="15" t="s">
        <v>103</v>
      </c>
      <c r="C35" s="11"/>
      <c r="D35" s="12">
        <f>D36</f>
        <v>307000</v>
      </c>
      <c r="E35" s="12">
        <f t="shared" ref="E35" si="16">E36</f>
        <v>0</v>
      </c>
      <c r="F35" s="52">
        <f t="shared" si="2"/>
        <v>0</v>
      </c>
    </row>
    <row r="36" spans="1:6" ht="26.25" x14ac:dyDescent="0.25">
      <c r="A36" s="17" t="s">
        <v>5</v>
      </c>
      <c r="B36" s="15"/>
      <c r="C36" s="11">
        <v>200</v>
      </c>
      <c r="D36" s="12">
        <v>307000</v>
      </c>
      <c r="E36" s="12">
        <v>0</v>
      </c>
      <c r="F36" s="52">
        <f t="shared" si="2"/>
        <v>0</v>
      </c>
    </row>
    <row r="37" spans="1:6" ht="39" x14ac:dyDescent="0.25">
      <c r="A37" s="17" t="s">
        <v>94</v>
      </c>
      <c r="B37" s="15" t="s">
        <v>104</v>
      </c>
      <c r="C37" s="11"/>
      <c r="D37" s="12">
        <f>D38</f>
        <v>49698</v>
      </c>
      <c r="E37" s="12">
        <f t="shared" ref="E37" si="17">E38</f>
        <v>0</v>
      </c>
      <c r="F37" s="52">
        <f t="shared" si="2"/>
        <v>0</v>
      </c>
    </row>
    <row r="38" spans="1:6" ht="26.25" x14ac:dyDescent="0.25">
      <c r="A38" s="17" t="s">
        <v>5</v>
      </c>
      <c r="B38" s="15"/>
      <c r="C38" s="11">
        <v>200</v>
      </c>
      <c r="D38" s="12">
        <v>49698</v>
      </c>
      <c r="E38" s="12">
        <v>0</v>
      </c>
      <c r="F38" s="52">
        <f t="shared" si="2"/>
        <v>0</v>
      </c>
    </row>
    <row r="39" spans="1:6" ht="25.5" x14ac:dyDescent="0.25">
      <c r="A39" s="8" t="s">
        <v>8</v>
      </c>
      <c r="B39" s="15" t="s">
        <v>41</v>
      </c>
      <c r="C39" s="16"/>
      <c r="D39" s="9">
        <f>D40+D41</f>
        <v>659000</v>
      </c>
      <c r="E39" s="9">
        <f t="shared" ref="E39" si="18">E40+E41</f>
        <v>453211.44</v>
      </c>
      <c r="F39" s="52">
        <f t="shared" si="2"/>
        <v>68.772600910470402</v>
      </c>
    </row>
    <row r="40" spans="1:6" ht="25.5" x14ac:dyDescent="0.25">
      <c r="A40" s="10" t="s">
        <v>5</v>
      </c>
      <c r="B40" s="15"/>
      <c r="C40" s="11">
        <v>200</v>
      </c>
      <c r="D40" s="12">
        <v>365877.38</v>
      </c>
      <c r="E40" s="12">
        <v>270184</v>
      </c>
      <c r="F40" s="52">
        <f t="shared" si="2"/>
        <v>73.845505289231056</v>
      </c>
    </row>
    <row r="41" spans="1:6" ht="25.5" x14ac:dyDescent="0.25">
      <c r="A41" s="10" t="s">
        <v>90</v>
      </c>
      <c r="B41" s="15"/>
      <c r="C41" s="11">
        <v>400</v>
      </c>
      <c r="D41" s="12">
        <v>293122.62</v>
      </c>
      <c r="E41" s="12">
        <v>183027.44</v>
      </c>
      <c r="F41" s="52">
        <f t="shared" si="2"/>
        <v>62.440571798928381</v>
      </c>
    </row>
    <row r="42" spans="1:6" ht="25.5" x14ac:dyDescent="0.25">
      <c r="A42" s="8" t="s">
        <v>23</v>
      </c>
      <c r="B42" s="4" t="s">
        <v>44</v>
      </c>
      <c r="C42" s="16"/>
      <c r="D42" s="9">
        <f>D43</f>
        <v>120000</v>
      </c>
      <c r="E42" s="9">
        <f t="shared" ref="E42" si="19">E43</f>
        <v>7429.51</v>
      </c>
      <c r="F42" s="52">
        <f t="shared" si="2"/>
        <v>6.1912583333333338</v>
      </c>
    </row>
    <row r="43" spans="1:6" ht="25.5" x14ac:dyDescent="0.25">
      <c r="A43" s="10" t="s">
        <v>5</v>
      </c>
      <c r="B43" s="4"/>
      <c r="C43" s="11">
        <v>200</v>
      </c>
      <c r="D43" s="12">
        <v>120000</v>
      </c>
      <c r="E43" s="12">
        <v>7429.51</v>
      </c>
      <c r="F43" s="52">
        <f t="shared" si="2"/>
        <v>6.1912583333333338</v>
      </c>
    </row>
    <row r="44" spans="1:6" ht="39" customHeight="1" x14ac:dyDescent="0.25">
      <c r="A44" s="5" t="s">
        <v>25</v>
      </c>
      <c r="B44" s="13" t="s">
        <v>30</v>
      </c>
      <c r="C44" s="4"/>
      <c r="D44" s="7">
        <f>D45+D47+D49+D51+D53</f>
        <v>855000</v>
      </c>
      <c r="E44" s="7">
        <f t="shared" ref="E44" si="20">E45+E47+E49+E51+E53</f>
        <v>221596</v>
      </c>
      <c r="F44" s="51">
        <f t="shared" si="2"/>
        <v>25.917660818713451</v>
      </c>
    </row>
    <row r="45" spans="1:6" ht="26.25" customHeight="1" x14ac:dyDescent="0.25">
      <c r="A45" s="8" t="s">
        <v>45</v>
      </c>
      <c r="B45" s="15" t="s">
        <v>49</v>
      </c>
      <c r="C45" s="4"/>
      <c r="D45" s="9">
        <f>D46</f>
        <v>131795</v>
      </c>
      <c r="E45" s="9">
        <f t="shared" ref="E45" si="21">E46</f>
        <v>54915</v>
      </c>
      <c r="F45" s="52">
        <f t="shared" si="2"/>
        <v>41.666982814219047</v>
      </c>
    </row>
    <row r="46" spans="1:6" ht="13.5" customHeight="1" x14ac:dyDescent="0.25">
      <c r="A46" s="10" t="s">
        <v>12</v>
      </c>
      <c r="B46" s="15"/>
      <c r="C46" s="14">
        <v>500</v>
      </c>
      <c r="D46" s="18">
        <v>131795</v>
      </c>
      <c r="E46" s="18">
        <v>54915</v>
      </c>
      <c r="F46" s="52">
        <f t="shared" si="2"/>
        <v>41.666982814219047</v>
      </c>
    </row>
    <row r="47" spans="1:6" ht="27.75" customHeight="1" x14ac:dyDescent="0.25">
      <c r="A47" s="8" t="s">
        <v>46</v>
      </c>
      <c r="B47" s="15" t="s">
        <v>50</v>
      </c>
      <c r="C47" s="4"/>
      <c r="D47" s="9">
        <f>D48</f>
        <v>73560</v>
      </c>
      <c r="E47" s="9">
        <f t="shared" ref="E47" si="22">E48</f>
        <v>30650</v>
      </c>
      <c r="F47" s="52">
        <f t="shared" si="2"/>
        <v>41.666666666666671</v>
      </c>
    </row>
    <row r="48" spans="1:6" ht="17.25" customHeight="1" x14ac:dyDescent="0.25">
      <c r="A48" s="10" t="s">
        <v>12</v>
      </c>
      <c r="B48" s="15"/>
      <c r="C48" s="14">
        <v>500</v>
      </c>
      <c r="D48" s="9">
        <v>73560</v>
      </c>
      <c r="E48" s="9">
        <v>30650</v>
      </c>
      <c r="F48" s="52">
        <f t="shared" si="2"/>
        <v>41.666666666666671</v>
      </c>
    </row>
    <row r="49" spans="1:6" ht="27.75" customHeight="1" x14ac:dyDescent="0.25">
      <c r="A49" s="8" t="s">
        <v>47</v>
      </c>
      <c r="B49" s="15" t="s">
        <v>51</v>
      </c>
      <c r="C49" s="4"/>
      <c r="D49" s="9">
        <f>D50</f>
        <v>198919</v>
      </c>
      <c r="E49" s="9">
        <f t="shared" ref="E49" si="23">E50</f>
        <v>82885</v>
      </c>
      <c r="F49" s="52">
        <f t="shared" si="2"/>
        <v>41.667713994138317</v>
      </c>
    </row>
    <row r="50" spans="1:6" ht="15.75" customHeight="1" x14ac:dyDescent="0.25">
      <c r="A50" s="10" t="s">
        <v>12</v>
      </c>
      <c r="B50" s="15"/>
      <c r="C50" s="14">
        <v>500</v>
      </c>
      <c r="D50" s="9">
        <v>198919</v>
      </c>
      <c r="E50" s="9">
        <v>82885</v>
      </c>
      <c r="F50" s="52">
        <f t="shared" si="2"/>
        <v>41.667713994138317</v>
      </c>
    </row>
    <row r="51" spans="1:6" x14ac:dyDescent="0.25">
      <c r="A51" s="8" t="s">
        <v>87</v>
      </c>
      <c r="B51" s="15" t="s">
        <v>88</v>
      </c>
      <c r="C51" s="4"/>
      <c r="D51" s="9">
        <f>D52</f>
        <v>200726</v>
      </c>
      <c r="E51" s="9">
        <f t="shared" ref="E51" si="24">E52</f>
        <v>53146</v>
      </c>
      <c r="F51" s="52">
        <f t="shared" si="2"/>
        <v>26.476888893317259</v>
      </c>
    </row>
    <row r="52" spans="1:6" ht="25.5" x14ac:dyDescent="0.25">
      <c r="A52" s="10" t="s">
        <v>5</v>
      </c>
      <c r="B52" s="13"/>
      <c r="C52" s="11">
        <v>200</v>
      </c>
      <c r="D52" s="9">
        <v>200726</v>
      </c>
      <c r="E52" s="9">
        <v>53146</v>
      </c>
      <c r="F52" s="52">
        <f t="shared" si="2"/>
        <v>26.476888893317259</v>
      </c>
    </row>
    <row r="53" spans="1:6" ht="51" x14ac:dyDescent="0.25">
      <c r="A53" s="8" t="s">
        <v>48</v>
      </c>
      <c r="B53" s="15" t="s">
        <v>52</v>
      </c>
      <c r="C53" s="14"/>
      <c r="D53" s="9">
        <f>D54</f>
        <v>250000</v>
      </c>
      <c r="E53" s="9">
        <f t="shared" ref="E53" si="25">E54</f>
        <v>0</v>
      </c>
      <c r="F53" s="52">
        <f t="shared" si="2"/>
        <v>0</v>
      </c>
    </row>
    <row r="54" spans="1:6" ht="25.5" x14ac:dyDescent="0.25">
      <c r="A54" s="10" t="s">
        <v>5</v>
      </c>
      <c r="B54" s="13"/>
      <c r="C54" s="11">
        <v>200</v>
      </c>
      <c r="D54" s="9">
        <v>250000</v>
      </c>
      <c r="E54" s="9">
        <v>0</v>
      </c>
      <c r="F54" s="52">
        <f t="shared" si="2"/>
        <v>0</v>
      </c>
    </row>
    <row r="55" spans="1:6" ht="25.5" hidden="1" x14ac:dyDescent="0.25">
      <c r="A55" s="10" t="s">
        <v>67</v>
      </c>
      <c r="B55" s="15" t="s">
        <v>68</v>
      </c>
      <c r="C55" s="11"/>
      <c r="D55" s="9">
        <f>D56</f>
        <v>0</v>
      </c>
      <c r="E55" s="9">
        <f t="shared" ref="E55" si="26">E56</f>
        <v>0</v>
      </c>
      <c r="F55" s="51" t="e">
        <f t="shared" si="2"/>
        <v>#DIV/0!</v>
      </c>
    </row>
    <row r="56" spans="1:6" ht="25.5" hidden="1" x14ac:dyDescent="0.25">
      <c r="A56" s="10" t="s">
        <v>5</v>
      </c>
      <c r="B56" s="13"/>
      <c r="C56" s="11">
        <v>200</v>
      </c>
      <c r="D56" s="9"/>
      <c r="E56" s="9"/>
      <c r="F56" s="51" t="e">
        <f t="shared" si="2"/>
        <v>#DIV/0!</v>
      </c>
    </row>
    <row r="57" spans="1:6" ht="38.25" hidden="1" x14ac:dyDescent="0.25">
      <c r="A57" s="21" t="s">
        <v>69</v>
      </c>
      <c r="B57" s="32" t="s">
        <v>70</v>
      </c>
      <c r="C57" s="33"/>
      <c r="D57" s="23">
        <f>D58</f>
        <v>0</v>
      </c>
      <c r="E57" s="23">
        <f t="shared" ref="E57" si="27">E58</f>
        <v>0</v>
      </c>
      <c r="F57" s="51" t="e">
        <f t="shared" si="2"/>
        <v>#DIV/0!</v>
      </c>
    </row>
    <row r="58" spans="1:6" ht="26.25" hidden="1" x14ac:dyDescent="0.25">
      <c r="A58" s="34" t="s">
        <v>5</v>
      </c>
      <c r="B58" s="32"/>
      <c r="C58" s="35">
        <v>200</v>
      </c>
      <c r="D58" s="23"/>
      <c r="E58" s="23"/>
      <c r="F58" s="51" t="e">
        <f t="shared" si="2"/>
        <v>#DIV/0!</v>
      </c>
    </row>
    <row r="59" spans="1:6" ht="40.5" x14ac:dyDescent="0.25">
      <c r="A59" s="36" t="s">
        <v>73</v>
      </c>
      <c r="B59" s="13" t="s">
        <v>74</v>
      </c>
      <c r="C59" s="35"/>
      <c r="D59" s="37">
        <f>D60+D62</f>
        <v>783095.9</v>
      </c>
      <c r="E59" s="37">
        <f t="shared" ref="E59" si="28">E60+E62</f>
        <v>0</v>
      </c>
      <c r="F59" s="51">
        <f t="shared" si="2"/>
        <v>0</v>
      </c>
    </row>
    <row r="60" spans="1:6" ht="25.5" x14ac:dyDescent="0.25">
      <c r="A60" s="8" t="s">
        <v>99</v>
      </c>
      <c r="B60" s="15" t="s">
        <v>98</v>
      </c>
      <c r="C60" s="14"/>
      <c r="D60" s="12">
        <f>D61</f>
        <v>783095.9</v>
      </c>
      <c r="E60" s="12">
        <v>0</v>
      </c>
      <c r="F60" s="52">
        <f t="shared" si="2"/>
        <v>0</v>
      </c>
    </row>
    <row r="61" spans="1:6" ht="15" customHeight="1" x14ac:dyDescent="0.25">
      <c r="A61" s="10" t="s">
        <v>27</v>
      </c>
      <c r="B61" s="13"/>
      <c r="C61" s="14">
        <v>300</v>
      </c>
      <c r="D61" s="18">
        <v>783095.9</v>
      </c>
      <c r="E61" s="18">
        <v>0</v>
      </c>
      <c r="F61" s="52">
        <f t="shared" si="2"/>
        <v>0</v>
      </c>
    </row>
    <row r="62" spans="1:6" ht="25.5" hidden="1" x14ac:dyDescent="0.25">
      <c r="A62" s="8" t="s">
        <v>99</v>
      </c>
      <c r="B62" s="15" t="s">
        <v>100</v>
      </c>
      <c r="C62" s="14"/>
      <c r="D62" s="18">
        <f>D63</f>
        <v>0</v>
      </c>
      <c r="E62" s="18">
        <f t="shared" ref="E62" si="29">E63</f>
        <v>0</v>
      </c>
      <c r="F62" s="51" t="e">
        <f t="shared" si="2"/>
        <v>#DIV/0!</v>
      </c>
    </row>
    <row r="63" spans="1:6" hidden="1" x14ac:dyDescent="0.25">
      <c r="A63" s="10" t="s">
        <v>27</v>
      </c>
      <c r="B63" s="13"/>
      <c r="C63" s="14">
        <v>300</v>
      </c>
      <c r="D63" s="18">
        <v>0</v>
      </c>
      <c r="E63" s="18">
        <v>0</v>
      </c>
      <c r="F63" s="51" t="e">
        <f t="shared" si="2"/>
        <v>#DIV/0!</v>
      </c>
    </row>
    <row r="64" spans="1:6" ht="28.5" customHeight="1" x14ac:dyDescent="0.25">
      <c r="A64" s="36" t="s">
        <v>80</v>
      </c>
      <c r="B64" s="13" t="s">
        <v>75</v>
      </c>
      <c r="C64" s="14"/>
      <c r="D64" s="38">
        <f>D65+D69</f>
        <v>49250</v>
      </c>
      <c r="E64" s="38">
        <f t="shared" ref="E64" si="30">E65+E69</f>
        <v>0</v>
      </c>
      <c r="F64" s="51">
        <f t="shared" si="2"/>
        <v>0</v>
      </c>
    </row>
    <row r="65" spans="1:6" x14ac:dyDescent="0.25">
      <c r="A65" s="8" t="s">
        <v>9</v>
      </c>
      <c r="B65" s="15" t="s">
        <v>76</v>
      </c>
      <c r="C65" s="14"/>
      <c r="D65" s="12">
        <f>D66</f>
        <v>29250</v>
      </c>
      <c r="E65" s="12">
        <v>0</v>
      </c>
      <c r="F65" s="52">
        <f t="shared" si="2"/>
        <v>0</v>
      </c>
    </row>
    <row r="66" spans="1:6" ht="25.5" x14ac:dyDescent="0.25">
      <c r="A66" s="10" t="s">
        <v>5</v>
      </c>
      <c r="B66" s="13"/>
      <c r="C66" s="11">
        <v>200</v>
      </c>
      <c r="D66" s="12">
        <v>29250</v>
      </c>
      <c r="E66" s="12">
        <v>0</v>
      </c>
      <c r="F66" s="52">
        <f t="shared" si="2"/>
        <v>0</v>
      </c>
    </row>
    <row r="67" spans="1:6" ht="25.5" hidden="1" x14ac:dyDescent="0.25">
      <c r="A67" s="8" t="s">
        <v>24</v>
      </c>
      <c r="B67" s="15" t="s">
        <v>77</v>
      </c>
      <c r="C67" s="14"/>
      <c r="D67" s="12"/>
      <c r="E67" s="12"/>
      <c r="F67" s="52" t="e">
        <f t="shared" si="2"/>
        <v>#DIV/0!</v>
      </c>
    </row>
    <row r="68" spans="1:6" ht="15" hidden="1" customHeight="1" x14ac:dyDescent="0.25">
      <c r="A68" s="10" t="s">
        <v>5</v>
      </c>
      <c r="B68" s="13"/>
      <c r="C68" s="11">
        <v>200</v>
      </c>
      <c r="D68" s="12"/>
      <c r="E68" s="12"/>
      <c r="F68" s="52" t="e">
        <f t="shared" si="2"/>
        <v>#DIV/0!</v>
      </c>
    </row>
    <row r="69" spans="1:6" ht="15" customHeight="1" x14ac:dyDescent="0.25">
      <c r="A69" s="8" t="s">
        <v>78</v>
      </c>
      <c r="B69" s="15" t="s">
        <v>79</v>
      </c>
      <c r="C69" s="14"/>
      <c r="D69" s="12">
        <f>D70</f>
        <v>20000</v>
      </c>
      <c r="E69" s="12">
        <f t="shared" ref="E69" si="31">E70</f>
        <v>0</v>
      </c>
      <c r="F69" s="52">
        <f t="shared" si="2"/>
        <v>0</v>
      </c>
    </row>
    <row r="70" spans="1:6" ht="15" customHeight="1" x14ac:dyDescent="0.25">
      <c r="A70" s="10" t="s">
        <v>5</v>
      </c>
      <c r="B70" s="13"/>
      <c r="C70" s="11">
        <v>200</v>
      </c>
      <c r="D70" s="18">
        <v>20000</v>
      </c>
      <c r="E70" s="18">
        <v>0</v>
      </c>
      <c r="F70" s="52">
        <f t="shared" si="2"/>
        <v>0</v>
      </c>
    </row>
    <row r="71" spans="1:6" ht="27.75" customHeight="1" x14ac:dyDescent="0.25">
      <c r="A71" s="36" t="s">
        <v>81</v>
      </c>
      <c r="B71" s="13" t="s">
        <v>84</v>
      </c>
      <c r="C71" s="11"/>
      <c r="D71" s="38">
        <f>D72+D74</f>
        <v>859120.14</v>
      </c>
      <c r="E71" s="38">
        <f t="shared" ref="E71" si="32">E72+E74</f>
        <v>393870.08999999997</v>
      </c>
      <c r="F71" s="51">
        <f t="shared" si="2"/>
        <v>45.845752143582615</v>
      </c>
    </row>
    <row r="72" spans="1:6" ht="15" customHeight="1" x14ac:dyDescent="0.25">
      <c r="A72" s="8" t="s">
        <v>82</v>
      </c>
      <c r="B72" s="15" t="s">
        <v>85</v>
      </c>
      <c r="C72" s="11"/>
      <c r="D72" s="18">
        <f>D73</f>
        <v>539120.14</v>
      </c>
      <c r="E72" s="18">
        <f t="shared" ref="E72" si="33">E73</f>
        <v>240985.48</v>
      </c>
      <c r="F72" s="52">
        <f t="shared" si="2"/>
        <v>44.699773226798762</v>
      </c>
    </row>
    <row r="73" spans="1:6" ht="28.5" customHeight="1" x14ac:dyDescent="0.25">
      <c r="A73" s="10" t="s">
        <v>5</v>
      </c>
      <c r="B73" s="13"/>
      <c r="C73" s="11">
        <v>200</v>
      </c>
      <c r="D73" s="18">
        <v>539120.14</v>
      </c>
      <c r="E73" s="18">
        <v>240985.48</v>
      </c>
      <c r="F73" s="52">
        <f t="shared" ref="F73:F101" si="34">E73/D73*100</f>
        <v>44.699773226798762</v>
      </c>
    </row>
    <row r="74" spans="1:6" ht="15" customHeight="1" x14ac:dyDescent="0.25">
      <c r="A74" s="8" t="s">
        <v>83</v>
      </c>
      <c r="B74" s="15" t="s">
        <v>86</v>
      </c>
      <c r="C74" s="11"/>
      <c r="D74" s="18">
        <f>D75</f>
        <v>320000</v>
      </c>
      <c r="E74" s="18">
        <f t="shared" ref="E74" si="35">E75</f>
        <v>152884.60999999999</v>
      </c>
      <c r="F74" s="52">
        <f t="shared" si="34"/>
        <v>47.776440624999992</v>
      </c>
    </row>
    <row r="75" spans="1:6" ht="27" customHeight="1" x14ac:dyDescent="0.25">
      <c r="A75" s="10" t="s">
        <v>5</v>
      </c>
      <c r="B75" s="13"/>
      <c r="C75" s="11">
        <v>200</v>
      </c>
      <c r="D75" s="18">
        <v>320000</v>
      </c>
      <c r="E75" s="18">
        <v>152884.60999999999</v>
      </c>
      <c r="F75" s="52">
        <f t="shared" si="34"/>
        <v>47.776440624999992</v>
      </c>
    </row>
    <row r="76" spans="1:6" ht="38.25" customHeight="1" x14ac:dyDescent="0.25">
      <c r="A76" s="40" t="s">
        <v>91</v>
      </c>
      <c r="B76" s="41" t="s">
        <v>92</v>
      </c>
      <c r="C76" s="42"/>
      <c r="D76" s="43">
        <f>D77+D79</f>
        <v>443302.2</v>
      </c>
      <c r="E76" s="43">
        <f t="shared" ref="E76" si="36">E77+E79</f>
        <v>66625</v>
      </c>
      <c r="F76" s="52">
        <f t="shared" si="34"/>
        <v>15.029250926343249</v>
      </c>
    </row>
    <row r="77" spans="1:6" ht="25.5" customHeight="1" x14ac:dyDescent="0.25">
      <c r="A77" s="8" t="s">
        <v>96</v>
      </c>
      <c r="B77" s="4" t="s">
        <v>95</v>
      </c>
      <c r="C77" s="11"/>
      <c r="D77" s="18">
        <f>D78</f>
        <v>443302.2</v>
      </c>
      <c r="E77" s="18">
        <f>E78</f>
        <v>66625</v>
      </c>
      <c r="F77" s="52">
        <f t="shared" si="34"/>
        <v>15.029250926343249</v>
      </c>
    </row>
    <row r="78" spans="1:6" ht="27" customHeight="1" x14ac:dyDescent="0.25">
      <c r="A78" s="10" t="s">
        <v>5</v>
      </c>
      <c r="B78" s="13"/>
      <c r="C78" s="11">
        <v>200</v>
      </c>
      <c r="D78" s="18">
        <v>443302.2</v>
      </c>
      <c r="E78" s="18">
        <v>66625</v>
      </c>
      <c r="F78" s="52">
        <f t="shared" si="34"/>
        <v>15.029250926343249</v>
      </c>
    </row>
    <row r="79" spans="1:6" ht="27" hidden="1" customHeight="1" x14ac:dyDescent="0.25">
      <c r="A79" s="10" t="s">
        <v>96</v>
      </c>
      <c r="B79" s="4" t="s">
        <v>97</v>
      </c>
      <c r="C79" s="11"/>
      <c r="D79" s="18">
        <f>D80</f>
        <v>0</v>
      </c>
      <c r="E79" s="18">
        <f t="shared" ref="E79" si="37">E80</f>
        <v>0</v>
      </c>
      <c r="F79" s="51" t="e">
        <f t="shared" si="34"/>
        <v>#DIV/0!</v>
      </c>
    </row>
    <row r="80" spans="1:6" ht="27" hidden="1" customHeight="1" x14ac:dyDescent="0.25">
      <c r="A80" s="10" t="s">
        <v>5</v>
      </c>
      <c r="B80" s="13"/>
      <c r="C80" s="11">
        <v>200</v>
      </c>
      <c r="D80" s="18"/>
      <c r="E80" s="18"/>
      <c r="F80" s="51" t="e">
        <f t="shared" si="34"/>
        <v>#DIV/0!</v>
      </c>
    </row>
    <row r="81" spans="1:6" x14ac:dyDescent="0.25">
      <c r="A81" s="19" t="s">
        <v>13</v>
      </c>
      <c r="B81" s="13" t="s">
        <v>31</v>
      </c>
      <c r="C81" s="20"/>
      <c r="D81" s="7">
        <f>D82+D84+D86+D90+D92+D94+D97+D99</f>
        <v>7179059</v>
      </c>
      <c r="E81" s="7">
        <f t="shared" ref="E81" si="38">E82+E84+E86+E90+E92+E94+E97+E99</f>
        <v>3133375.1500000004</v>
      </c>
      <c r="F81" s="51">
        <f t="shared" si="34"/>
        <v>43.646042608091122</v>
      </c>
    </row>
    <row r="82" spans="1:6" ht="25.5" x14ac:dyDescent="0.25">
      <c r="A82" s="21" t="s">
        <v>14</v>
      </c>
      <c r="B82" s="4" t="s">
        <v>53</v>
      </c>
      <c r="C82" s="22"/>
      <c r="D82" s="23">
        <f>D83</f>
        <v>194659</v>
      </c>
      <c r="E82" s="23">
        <f t="shared" ref="E82" si="39">E83</f>
        <v>43816.6</v>
      </c>
      <c r="F82" s="52">
        <f t="shared" si="34"/>
        <v>22.509413898150097</v>
      </c>
    </row>
    <row r="83" spans="1:6" ht="51" x14ac:dyDescent="0.25">
      <c r="A83" s="10" t="s">
        <v>15</v>
      </c>
      <c r="B83" s="4"/>
      <c r="C83" s="11">
        <v>100</v>
      </c>
      <c r="D83" s="24">
        <v>194659</v>
      </c>
      <c r="E83" s="24">
        <v>43816.6</v>
      </c>
      <c r="F83" s="52">
        <f t="shared" si="34"/>
        <v>22.509413898150097</v>
      </c>
    </row>
    <row r="84" spans="1:6" x14ac:dyDescent="0.25">
      <c r="A84" s="8" t="s">
        <v>16</v>
      </c>
      <c r="B84" s="4" t="s">
        <v>54</v>
      </c>
      <c r="C84" s="16"/>
      <c r="D84" s="25">
        <f>D85</f>
        <v>832426</v>
      </c>
      <c r="E84" s="25">
        <f t="shared" ref="E84" si="40">E85</f>
        <v>424606.02</v>
      </c>
      <c r="F84" s="52">
        <f t="shared" si="34"/>
        <v>51.008260193698909</v>
      </c>
    </row>
    <row r="85" spans="1:6" ht="51" x14ac:dyDescent="0.25">
      <c r="A85" s="10" t="s">
        <v>15</v>
      </c>
      <c r="B85" s="4"/>
      <c r="C85" s="11">
        <v>100</v>
      </c>
      <c r="D85" s="24">
        <v>832426</v>
      </c>
      <c r="E85" s="24">
        <v>424606.02</v>
      </c>
      <c r="F85" s="52">
        <f t="shared" si="34"/>
        <v>51.008260193698909</v>
      </c>
    </row>
    <row r="86" spans="1:6" x14ac:dyDescent="0.25">
      <c r="A86" s="8" t="s">
        <v>17</v>
      </c>
      <c r="B86" s="4" t="s">
        <v>55</v>
      </c>
      <c r="C86" s="16"/>
      <c r="D86" s="25">
        <f>D87+D88+D89</f>
        <v>5849914</v>
      </c>
      <c r="E86" s="25">
        <f t="shared" ref="E86" si="41">E87+E88+E89</f>
        <v>2560982.88</v>
      </c>
      <c r="F86" s="52">
        <f t="shared" si="34"/>
        <v>43.77812870411428</v>
      </c>
    </row>
    <row r="87" spans="1:6" ht="51" x14ac:dyDescent="0.25">
      <c r="A87" s="10" t="s">
        <v>15</v>
      </c>
      <c r="B87" s="4"/>
      <c r="C87" s="11">
        <v>100</v>
      </c>
      <c r="D87" s="23">
        <v>5041805</v>
      </c>
      <c r="E87" s="23">
        <v>2288341.84</v>
      </c>
      <c r="F87" s="52">
        <f t="shared" si="34"/>
        <v>45.387353140393174</v>
      </c>
    </row>
    <row r="88" spans="1:6" ht="25.5" x14ac:dyDescent="0.25">
      <c r="A88" s="10" t="s">
        <v>5</v>
      </c>
      <c r="B88" s="4"/>
      <c r="C88" s="11">
        <v>200</v>
      </c>
      <c r="D88" s="23">
        <v>795309</v>
      </c>
      <c r="E88" s="23">
        <v>271645.03999999998</v>
      </c>
      <c r="F88" s="52">
        <f t="shared" si="34"/>
        <v>34.155911727391491</v>
      </c>
    </row>
    <row r="89" spans="1:6" x14ac:dyDescent="0.25">
      <c r="A89" s="10" t="s">
        <v>18</v>
      </c>
      <c r="B89" s="4"/>
      <c r="C89" s="14">
        <v>800</v>
      </c>
      <c r="D89" s="25">
        <v>12800</v>
      </c>
      <c r="E89" s="25">
        <v>996</v>
      </c>
      <c r="F89" s="52">
        <f t="shared" si="34"/>
        <v>7.7812500000000009</v>
      </c>
    </row>
    <row r="90" spans="1:6" ht="38.25" x14ac:dyDescent="0.25">
      <c r="A90" s="8" t="s">
        <v>58</v>
      </c>
      <c r="B90" s="4" t="s">
        <v>57</v>
      </c>
      <c r="C90" s="16"/>
      <c r="D90" s="23">
        <f>D91</f>
        <v>11260</v>
      </c>
      <c r="E90" s="23">
        <f t="shared" ref="E90" si="42">E91</f>
        <v>4690</v>
      </c>
      <c r="F90" s="52">
        <f t="shared" si="34"/>
        <v>41.651865008880996</v>
      </c>
    </row>
    <row r="91" spans="1:6" x14ac:dyDescent="0.25">
      <c r="A91" s="10" t="s">
        <v>12</v>
      </c>
      <c r="B91" s="4"/>
      <c r="C91" s="14">
        <v>500</v>
      </c>
      <c r="D91" s="29">
        <v>11260</v>
      </c>
      <c r="E91" s="29">
        <v>4690</v>
      </c>
      <c r="F91" s="52">
        <f t="shared" si="34"/>
        <v>41.651865008880996</v>
      </c>
    </row>
    <row r="92" spans="1:6" x14ac:dyDescent="0.25">
      <c r="A92" s="8" t="s">
        <v>26</v>
      </c>
      <c r="B92" s="4" t="s">
        <v>61</v>
      </c>
      <c r="C92" s="14"/>
      <c r="D92" s="25">
        <f>D93</f>
        <v>50000</v>
      </c>
      <c r="E92" s="25">
        <f t="shared" ref="E92" si="43">E93</f>
        <v>0</v>
      </c>
      <c r="F92" s="52">
        <f t="shared" si="34"/>
        <v>0</v>
      </c>
    </row>
    <row r="93" spans="1:6" x14ac:dyDescent="0.25">
      <c r="A93" s="10" t="s">
        <v>18</v>
      </c>
      <c r="B93" s="4"/>
      <c r="C93" s="14">
        <v>800</v>
      </c>
      <c r="D93" s="29">
        <v>50000</v>
      </c>
      <c r="E93" s="29">
        <v>0</v>
      </c>
      <c r="F93" s="52">
        <f t="shared" si="34"/>
        <v>0</v>
      </c>
    </row>
    <row r="94" spans="1:6" x14ac:dyDescent="0.25">
      <c r="A94" s="8" t="s">
        <v>19</v>
      </c>
      <c r="B94" s="4" t="s">
        <v>56</v>
      </c>
      <c r="C94" s="16"/>
      <c r="D94" s="25">
        <f>D95+D96</f>
        <v>154400</v>
      </c>
      <c r="E94" s="25">
        <f t="shared" ref="E94" si="44">E95+E96</f>
        <v>64743.199999999997</v>
      </c>
      <c r="F94" s="52">
        <f t="shared" si="34"/>
        <v>41.932124352331606</v>
      </c>
    </row>
    <row r="95" spans="1:6" ht="25.5" x14ac:dyDescent="0.25">
      <c r="A95" s="10" t="s">
        <v>5</v>
      </c>
      <c r="B95" s="4"/>
      <c r="C95" s="11">
        <v>200</v>
      </c>
      <c r="D95" s="24">
        <v>109600</v>
      </c>
      <c r="E95" s="24">
        <v>64743.199999999997</v>
      </c>
      <c r="F95" s="52">
        <f t="shared" si="34"/>
        <v>59.072262773722628</v>
      </c>
    </row>
    <row r="96" spans="1:6" x14ac:dyDescent="0.25">
      <c r="A96" s="10" t="s">
        <v>18</v>
      </c>
      <c r="B96" s="4"/>
      <c r="C96" s="14">
        <v>800</v>
      </c>
      <c r="D96" s="24">
        <v>44800</v>
      </c>
      <c r="E96" s="24">
        <v>0</v>
      </c>
      <c r="F96" s="52">
        <f t="shared" si="34"/>
        <v>0</v>
      </c>
    </row>
    <row r="97" spans="1:8" ht="29.25" customHeight="1" x14ac:dyDescent="0.25">
      <c r="A97" s="8" t="s">
        <v>59</v>
      </c>
      <c r="B97" s="4" t="s">
        <v>60</v>
      </c>
      <c r="C97" s="16"/>
      <c r="D97" s="23">
        <f>D98</f>
        <v>48000</v>
      </c>
      <c r="E97" s="23">
        <f t="shared" ref="E97" si="45">E98</f>
        <v>20000</v>
      </c>
      <c r="F97" s="52">
        <f t="shared" si="34"/>
        <v>41.666666666666671</v>
      </c>
    </row>
    <row r="98" spans="1:8" x14ac:dyDescent="0.25">
      <c r="A98" s="10" t="s">
        <v>12</v>
      </c>
      <c r="B98" s="4"/>
      <c r="C98" s="14">
        <v>500</v>
      </c>
      <c r="D98" s="29">
        <v>48000</v>
      </c>
      <c r="E98" s="29">
        <v>20000</v>
      </c>
      <c r="F98" s="52">
        <f t="shared" si="34"/>
        <v>41.666666666666671</v>
      </c>
    </row>
    <row r="99" spans="1:8" x14ac:dyDescent="0.25">
      <c r="A99" s="8" t="s">
        <v>28</v>
      </c>
      <c r="B99" s="4" t="s">
        <v>71</v>
      </c>
      <c r="C99" s="14"/>
      <c r="D99" s="25">
        <f>D100</f>
        <v>38400</v>
      </c>
      <c r="E99" s="25">
        <f t="shared" ref="E99" si="46">E100</f>
        <v>14536.45</v>
      </c>
      <c r="F99" s="52">
        <f t="shared" si="34"/>
        <v>37.855338541666669</v>
      </c>
    </row>
    <row r="100" spans="1:8" x14ac:dyDescent="0.25">
      <c r="A100" s="10" t="s">
        <v>27</v>
      </c>
      <c r="B100" s="6"/>
      <c r="C100" s="14">
        <v>300</v>
      </c>
      <c r="D100" s="29">
        <v>38400</v>
      </c>
      <c r="E100" s="29">
        <v>14536.45</v>
      </c>
      <c r="F100" s="52">
        <f t="shared" si="34"/>
        <v>37.855338541666669</v>
      </c>
    </row>
    <row r="101" spans="1:8" x14ac:dyDescent="0.25">
      <c r="A101" s="19" t="s">
        <v>20</v>
      </c>
      <c r="B101" s="6"/>
      <c r="C101" s="16"/>
      <c r="D101" s="26">
        <f>D8+D13+D22+D44+D59+D64+D71+D76+D81</f>
        <v>22435996.060000002</v>
      </c>
      <c r="E101" s="26">
        <f t="shared" ref="E101" si="47">E8+E13+E22+E44+E59+E64+E71+E76+E81</f>
        <v>9025451.5800000001</v>
      </c>
      <c r="F101" s="51">
        <f t="shared" si="34"/>
        <v>40.227550209330886</v>
      </c>
      <c r="H101" s="39"/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</sheetData>
  <mergeCells count="7">
    <mergeCell ref="E6:E7"/>
    <mergeCell ref="F6:F7"/>
    <mergeCell ref="A5:F5"/>
    <mergeCell ref="A6:A7"/>
    <mergeCell ref="B6:B7"/>
    <mergeCell ref="C6:C7"/>
    <mergeCell ref="D6:D7"/>
  </mergeCells>
  <pageMargins left="0.7" right="0.7" top="0.75" bottom="0.75" header="0.3" footer="0.3"/>
  <pageSetup paperSize="9" scale="63" orientation="portrait" r:id="rId1"/>
  <rowBreaks count="1" manualBreakCount="1">
    <brk id="4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2018-07-13T07:03:54Z</cp:lastPrinted>
  <dcterms:created xsi:type="dcterms:W3CDTF">2015-02-12T07:20:41Z</dcterms:created>
  <dcterms:modified xsi:type="dcterms:W3CDTF">2018-07-13T07:03:55Z</dcterms:modified>
</cp:coreProperties>
</file>