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9440" windowHeight="1228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'2016'!$A$1:$H$115</definedName>
  </definedNames>
  <calcPr calcId="144525"/>
</workbook>
</file>

<file path=xl/calcChain.xml><?xml version="1.0" encoding="utf-8"?>
<calcChain xmlns="http://schemas.openxmlformats.org/spreadsheetml/2006/main">
  <c r="H114" i="4" l="1"/>
  <c r="H113" i="4"/>
  <c r="H112" i="4"/>
  <c r="H111" i="4"/>
  <c r="H110" i="4"/>
  <c r="H106" i="4"/>
  <c r="H105" i="4"/>
  <c r="H104" i="4"/>
  <c r="H103" i="4"/>
  <c r="H102" i="4"/>
  <c r="H99" i="4"/>
  <c r="H95" i="4"/>
  <c r="H93" i="4"/>
  <c r="H91" i="4"/>
  <c r="H87" i="4"/>
  <c r="H86" i="4"/>
  <c r="H83" i="4"/>
  <c r="H81" i="4"/>
  <c r="H79" i="4"/>
  <c r="H77" i="4"/>
  <c r="H75" i="4"/>
  <c r="H73" i="4"/>
  <c r="H71" i="4"/>
  <c r="H69" i="4"/>
  <c r="H66" i="4"/>
  <c r="H65" i="4"/>
  <c r="H62" i="4"/>
  <c r="H58" i="4"/>
  <c r="H56" i="4"/>
  <c r="H54" i="4"/>
  <c r="H52" i="4"/>
  <c r="H50" i="4"/>
  <c r="H46" i="4"/>
  <c r="H43" i="4"/>
  <c r="H39" i="4"/>
  <c r="H35" i="4"/>
  <c r="H34" i="4"/>
  <c r="H33" i="4"/>
  <c r="H31" i="4"/>
  <c r="H30" i="4"/>
  <c r="H29" i="4"/>
  <c r="H28" i="4"/>
  <c r="H25" i="4"/>
  <c r="H22" i="4"/>
  <c r="H19" i="4"/>
  <c r="H18" i="4"/>
  <c r="H17" i="4"/>
  <c r="H14" i="4"/>
  <c r="H13" i="4"/>
  <c r="G113" i="4"/>
  <c r="G111" i="4"/>
  <c r="G109" i="4"/>
  <c r="G108" i="4" s="1"/>
  <c r="G105" i="4"/>
  <c r="G103" i="4"/>
  <c r="G101" i="4"/>
  <c r="G100" i="4" s="1"/>
  <c r="H100" i="4" s="1"/>
  <c r="G98" i="4"/>
  <c r="G97" i="4" s="1"/>
  <c r="H97" i="4" s="1"/>
  <c r="G94" i="4"/>
  <c r="H94" i="4" s="1"/>
  <c r="G92" i="4"/>
  <c r="H92" i="4" s="1"/>
  <c r="G90" i="4"/>
  <c r="H90" i="4" s="1"/>
  <c r="G86" i="4"/>
  <c r="G85" i="4" s="1"/>
  <c r="G84" i="4" s="1"/>
  <c r="H84" i="4" s="1"/>
  <c r="G82" i="4"/>
  <c r="H82" i="4" s="1"/>
  <c r="G80" i="4"/>
  <c r="H80" i="4" s="1"/>
  <c r="G78" i="4"/>
  <c r="H78" i="4" s="1"/>
  <c r="G76" i="4"/>
  <c r="H76" i="4" s="1"/>
  <c r="G74" i="4"/>
  <c r="H74" i="4" s="1"/>
  <c r="G72" i="4"/>
  <c r="H72" i="4" s="1"/>
  <c r="G70" i="4"/>
  <c r="H70" i="4" s="1"/>
  <c r="G68" i="4"/>
  <c r="G64" i="4"/>
  <c r="G63" i="4" s="1"/>
  <c r="H63" i="4" s="1"/>
  <c r="G61" i="4"/>
  <c r="G60" i="4" s="1"/>
  <c r="H60" i="4" s="1"/>
  <c r="G57" i="4"/>
  <c r="H57" i="4" s="1"/>
  <c r="G55" i="4"/>
  <c r="H55" i="4" s="1"/>
  <c r="G53" i="4"/>
  <c r="G51" i="4"/>
  <c r="H51" i="4" s="1"/>
  <c r="G49" i="4"/>
  <c r="H49" i="4" s="1"/>
  <c r="G45" i="4"/>
  <c r="G44" i="4" s="1"/>
  <c r="H44" i="4" s="1"/>
  <c r="G42" i="4"/>
  <c r="G41" i="4" s="1"/>
  <c r="G38" i="4"/>
  <c r="G37" i="4" s="1"/>
  <c r="G34" i="4"/>
  <c r="G32" i="4"/>
  <c r="H32" i="4" s="1"/>
  <c r="G30" i="4"/>
  <c r="G27" i="4"/>
  <c r="G24" i="4"/>
  <c r="H24" i="4" s="1"/>
  <c r="G21" i="4"/>
  <c r="H21" i="4" s="1"/>
  <c r="G20" i="4"/>
  <c r="H20" i="4" s="1"/>
  <c r="G16" i="4"/>
  <c r="H16" i="4" s="1"/>
  <c r="G13" i="4"/>
  <c r="G12" i="4" s="1"/>
  <c r="H85" i="4" l="1"/>
  <c r="H61" i="4"/>
  <c r="G40" i="4"/>
  <c r="H40" i="4" s="1"/>
  <c r="G107" i="4"/>
  <c r="H107" i="4" s="1"/>
  <c r="H108" i="4"/>
  <c r="H109" i="4"/>
  <c r="H101" i="4"/>
  <c r="H98" i="4"/>
  <c r="G89" i="4"/>
  <c r="G67" i="4"/>
  <c r="H67" i="4" s="1"/>
  <c r="G59" i="4"/>
  <c r="H59" i="4" s="1"/>
  <c r="H68" i="4"/>
  <c r="H64" i="4"/>
  <c r="G48" i="4"/>
  <c r="G47" i="4" s="1"/>
  <c r="H47" i="4" s="1"/>
  <c r="H53" i="4"/>
  <c r="H45" i="4"/>
  <c r="H41" i="4"/>
  <c r="H42" i="4"/>
  <c r="G36" i="4"/>
  <c r="H36" i="4" s="1"/>
  <c r="H37" i="4"/>
  <c r="H38" i="4"/>
  <c r="G26" i="4"/>
  <c r="H26" i="4" s="1"/>
  <c r="H27" i="4"/>
  <c r="G23" i="4"/>
  <c r="H23" i="4" s="1"/>
  <c r="G15" i="4"/>
  <c r="H15" i="4" s="1"/>
  <c r="H12" i="4"/>
  <c r="G96" i="4"/>
  <c r="H96" i="4" s="1"/>
  <c r="F82" i="4"/>
  <c r="F67" i="4"/>
  <c r="F80" i="4"/>
  <c r="F78" i="4"/>
  <c r="G88" i="4" l="1"/>
  <c r="H88" i="4" s="1"/>
  <c r="H89" i="4"/>
  <c r="H48" i="4"/>
  <c r="G11" i="4"/>
  <c r="H11" i="4" s="1"/>
  <c r="F63" i="4"/>
  <c r="G115" i="4" l="1"/>
  <c r="H115" i="4" s="1"/>
  <c r="F64" i="4"/>
  <c r="F57" i="4" l="1"/>
  <c r="F32" i="4" l="1"/>
  <c r="F30" i="4"/>
  <c r="F55" i="4" l="1"/>
  <c r="F94" i="4" l="1"/>
  <c r="F74" i="4" l="1"/>
  <c r="F27" i="4" l="1"/>
  <c r="F98" i="4" l="1"/>
  <c r="F97" i="4" s="1"/>
  <c r="F61" i="4" l="1"/>
  <c r="F24" i="4"/>
  <c r="F111" i="4" l="1"/>
  <c r="F113" i="4" l="1"/>
  <c r="F101" i="4" l="1"/>
  <c r="F105" i="4" l="1"/>
  <c r="F103" i="4"/>
  <c r="F51" i="4"/>
  <c r="F100" i="4" l="1"/>
  <c r="F96" i="4" s="1"/>
  <c r="F38" i="4"/>
  <c r="F70" i="4" l="1"/>
  <c r="F53" i="4"/>
  <c r="F76" i="4"/>
  <c r="F109" i="4"/>
  <c r="F92" i="4"/>
  <c r="F90" i="4"/>
  <c r="F86" i="4"/>
  <c r="F85" i="4" s="1"/>
  <c r="F72" i="4"/>
  <c r="F68" i="4"/>
  <c r="F60" i="4"/>
  <c r="F49" i="4"/>
  <c r="F45" i="4"/>
  <c r="F44" i="4" s="1"/>
  <c r="F42" i="4"/>
  <c r="F41" i="4" s="1"/>
  <c r="F37" i="4"/>
  <c r="F34" i="4"/>
  <c r="F26" i="4" s="1"/>
  <c r="F23" i="4"/>
  <c r="F21" i="4"/>
  <c r="F20" i="4" s="1"/>
  <c r="F16" i="4"/>
  <c r="F13" i="4"/>
  <c r="F12" i="4" s="1"/>
  <c r="F59" i="4" l="1"/>
  <c r="F48" i="4"/>
  <c r="F47" i="4" s="1"/>
  <c r="F15" i="4"/>
  <c r="F11" i="4" s="1"/>
  <c r="F108" i="4"/>
  <c r="F107" i="4" s="1"/>
  <c r="F89" i="4"/>
  <c r="F88" i="4" s="1"/>
  <c r="F84" i="4"/>
  <c r="F36" i="4"/>
  <c r="F115" i="4" l="1"/>
  <c r="F40" i="4"/>
</calcChain>
</file>

<file path=xl/sharedStrings.xml><?xml version="1.0" encoding="utf-8"?>
<sst xmlns="http://schemas.openxmlformats.org/spreadsheetml/2006/main" count="179" uniqueCount="142">
  <si>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</si>
  <si>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</si>
  <si>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</si>
  <si>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</si>
  <si>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</si>
  <si>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</si>
  <si>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</si>
  <si>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</si>
  <si>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</si>
  <si>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</si>
  <si>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</si>
  <si>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</si>
  <si>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</si>
  <si>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</si>
  <si>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</si>
  <si>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</si>
  <si>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</si>
  <si>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</si>
  <si>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</si>
  <si>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</si>
  <si>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</si>
  <si>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</si>
  <si>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</si>
  <si>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</si>
  <si>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</si>
  <si>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</si>
  <si>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</si>
  <si>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</si>
  <si>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</si>
  <si>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</si>
  <si>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</si>
  <si>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</si>
  <si>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</si>
  <si>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</si>
  <si>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</si>
  <si>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</si>
  <si>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</si>
  <si>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</si>
  <si>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</si>
  <si>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</si>
  <si>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</si>
  <si>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</si>
  <si>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</si>
  <si>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</si>
  <si>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</si>
  <si>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</si>
  <si>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</si>
  <si>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</si>
  <si>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</si>
  <si>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</si>
  <si>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</si>
  <si>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</si>
  <si>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</si>
  <si>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</si>
  <si>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</si>
  <si>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</si>
  <si>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</si>
  <si>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</si>
  <si>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</si>
  <si>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</si>
  <si>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</si>
  <si>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</si>
  <si>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</si>
  <si>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</si>
  <si>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</si>
  <si>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</si>
  <si>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</si>
  <si>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</si>
  <si>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</si>
  <si>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</si>
  <si>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</si>
  <si>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</si>
  <si>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</si>
  <si>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</si>
  <si>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</si>
  <si>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</si>
  <si>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</si>
  <si>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</si>
  <si>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</si>
  <si>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</si>
  <si>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</si>
  <si>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</si>
  <si>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</si>
  <si>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</si>
  <si>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</si>
  <si>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</si>
  <si>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</si>
  <si>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</si>
  <si>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</si>
  <si>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</si>
  <si>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</si>
  <si>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</si>
  <si>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</si>
  <si>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</si>
  <si>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</si>
  <si>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</si>
  <si>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</si>
  <si>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</si>
  <si>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</si>
  <si>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</si>
  <si>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</si>
  <si>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</si>
  <si>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</si>
  <si>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</si>
  <si>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</si>
  <si>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</si>
  <si>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</si>
  <si>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</si>
  <si>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</si>
  <si>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</si>
  <si>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</si>
  <si>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</si>
  <si>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</si>
  <si>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</si>
  <si>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</si>
  <si>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</si>
  <si>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</si>
  <si>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</si>
  <si>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</si>
  <si>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</si>
  <si>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</si>
  <si>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</si>
  <si>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</si>
  <si>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</si>
  <si>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</si>
  <si>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</si>
  <si>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</si>
  <si>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</si>
  <si>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</si>
  <si>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</si>
  <si>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</si>
  <si>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04 R5350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</si>
  <si>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</si>
  <si>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03 0 04 S5350</t>
  </si>
  <si>
    <t>Софинансирование к субсидии на поддержку местных инициатив граждан, проживающих в сельской местности</t>
  </si>
  <si>
    <t>09 0 02L5670</t>
  </si>
  <si>
    <t>кпостановлению Администрации</t>
  </si>
  <si>
    <t>Исполнение ведомственной структуры расходов  бюджета Приволжского сельского поселения за 1 квартал 2018 года</t>
  </si>
  <si>
    <t>Утверждено             (руб.)</t>
  </si>
  <si>
    <t>Исполнено             (руб.)</t>
  </si>
  <si>
    <t>% исполнения</t>
  </si>
  <si>
    <t>от 16.04.2018 г.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</si>
</sst>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view="pageBreakPreview" zoomScale="130" zoomScaleNormal="100" zoomScaleSheetLayoutView="130" workbookViewId="0">
      <selection activeCell="F4" sqref="F4:H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43" t="s">
        <v>129</v>
      </c>
      <c r="G1" s="43"/>
      <c r="H1" s="43"/>
    </row>
    <row r="2" spans="1:8" x14ac:dyDescent="0.2">
      <c r="A2" s="33"/>
      <c r="B2" s="33"/>
      <c r="C2" s="33"/>
      <c r="D2" s="33"/>
      <c r="E2" s="33"/>
      <c r="F2" s="43" t="s">
        <v>136</v>
      </c>
      <c r="G2" s="43"/>
      <c r="H2" s="43"/>
    </row>
    <row r="3" spans="1:8" x14ac:dyDescent="0.2">
      <c r="A3" s="33"/>
      <c r="B3" s="33"/>
      <c r="C3" s="33"/>
      <c r="D3" s="33"/>
      <c r="E3" s="33"/>
      <c r="F3" s="43" t="s">
        <v>100</v>
      </c>
      <c r="G3" s="43"/>
      <c r="H3" s="43"/>
    </row>
    <row r="4" spans="1:8" x14ac:dyDescent="0.2">
      <c r="A4" s="33"/>
      <c r="B4" s="33"/>
      <c r="C4" s="33"/>
      <c r="D4" s="33"/>
      <c r="E4" s="33"/>
      <c r="F4" s="43" t="s">
        <v>141</v>
      </c>
      <c r="G4" s="43"/>
      <c r="H4" s="43"/>
    </row>
    <row r="6" spans="1:8" ht="35.25" customHeight="1" x14ac:dyDescent="0.25">
      <c r="A6" s="44" t="s">
        <v>137</v>
      </c>
      <c r="B6" s="44"/>
      <c r="C6" s="44"/>
      <c r="D6" s="44"/>
      <c r="E6" s="44"/>
      <c r="F6" s="44"/>
      <c r="G6" s="44"/>
      <c r="H6" s="44"/>
    </row>
    <row r="8" spans="1:8" ht="15.75" customHeight="1" x14ac:dyDescent="0.2">
      <c r="A8" s="45" t="s">
        <v>0</v>
      </c>
      <c r="B8" s="47" t="s">
        <v>50</v>
      </c>
      <c r="C8" s="47" t="s">
        <v>99</v>
      </c>
      <c r="D8" s="47" t="s">
        <v>51</v>
      </c>
      <c r="E8" s="47" t="s">
        <v>52</v>
      </c>
      <c r="F8" s="41" t="s">
        <v>138</v>
      </c>
      <c r="G8" s="41" t="s">
        <v>139</v>
      </c>
      <c r="H8" s="41" t="s">
        <v>140</v>
      </c>
    </row>
    <row r="9" spans="1:8" ht="31.5" customHeight="1" x14ac:dyDescent="0.2">
      <c r="A9" s="46"/>
      <c r="B9" s="48"/>
      <c r="C9" s="48"/>
      <c r="D9" s="48"/>
      <c r="E9" s="48"/>
      <c r="F9" s="42"/>
      <c r="G9" s="42"/>
      <c r="H9" s="42"/>
    </row>
    <row r="10" spans="1:8" ht="15.75" customHeight="1" x14ac:dyDescent="0.2">
      <c r="A10" s="10" t="s">
        <v>53</v>
      </c>
      <c r="B10" s="11">
        <v>645</v>
      </c>
      <c r="C10" s="39"/>
      <c r="D10" s="39"/>
      <c r="E10" s="37"/>
      <c r="F10" s="38"/>
      <c r="G10" s="40"/>
      <c r="H10" s="40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7189600</v>
      </c>
      <c r="G11" s="12">
        <f t="shared" ref="G11" si="0">G12+G15+G20+G23+G26</f>
        <v>1409131.07</v>
      </c>
      <c r="H11" s="12">
        <f>G11/F11*100</f>
        <v>19.599575358851677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13">
        <f t="shared" ref="G12:G13" si="1">G13</f>
        <v>149318.82999999999</v>
      </c>
      <c r="H12" s="14">
        <f t="shared" ref="H12:H75" si="2">G12/F12*100</f>
        <v>17.937790266041663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4">
        <f t="shared" si="1"/>
        <v>149318.82999999999</v>
      </c>
      <c r="H13" s="14">
        <f t="shared" si="2"/>
        <v>17.937790266041663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7">
        <v>149318.82999999999</v>
      </c>
      <c r="H14" s="14">
        <f t="shared" si="2"/>
        <v>17.937790266041663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13">
        <f t="shared" ref="G15" si="3">G16</f>
        <v>1085037.51</v>
      </c>
      <c r="H15" s="14">
        <f t="shared" si="2"/>
        <v>20.658275761883239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4">
        <f t="shared" ref="G16" si="4">G17+G18+G19</f>
        <v>1085037.51</v>
      </c>
      <c r="H16" s="14">
        <f t="shared" si="2"/>
        <v>20.658275761883239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8">
        <v>5025689</v>
      </c>
      <c r="G17" s="8">
        <v>967585.38</v>
      </c>
      <c r="H17" s="14">
        <f t="shared" si="2"/>
        <v>19.252790612391653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8">
        <v>213825</v>
      </c>
      <c r="G18" s="8">
        <v>117452.13</v>
      </c>
      <c r="H18" s="14">
        <f t="shared" si="2"/>
        <v>54.929091546825681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4">
        <v>0</v>
      </c>
      <c r="H19" s="14">
        <f t="shared" si="2"/>
        <v>0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 t="shared" ref="G20:G21" si="5">G21</f>
        <v>2814</v>
      </c>
      <c r="H20" s="14">
        <f t="shared" si="2"/>
        <v>24.991119005328596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 t="shared" si="5"/>
        <v>2814</v>
      </c>
      <c r="H21" s="14">
        <f t="shared" si="2"/>
        <v>24.991119005328596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2814</v>
      </c>
      <c r="H22" s="14">
        <f t="shared" si="2"/>
        <v>24.991119005328596</v>
      </c>
    </row>
    <row r="23" spans="1:8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14">
        <f t="shared" ref="G23:G24" si="6">G24</f>
        <v>0</v>
      </c>
      <c r="H23" s="14">
        <f t="shared" si="2"/>
        <v>0</v>
      </c>
    </row>
    <row r="24" spans="1:8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4">
        <f t="shared" si="6"/>
        <v>0</v>
      </c>
      <c r="H24" s="14">
        <f t="shared" si="2"/>
        <v>0</v>
      </c>
    </row>
    <row r="25" spans="1:8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16">
        <v>0</v>
      </c>
      <c r="H25" s="14">
        <f t="shared" si="2"/>
        <v>0</v>
      </c>
    </row>
    <row r="26" spans="1:8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1043600</v>
      </c>
      <c r="G26" s="14">
        <f t="shared" ref="G26" si="7">G27+G34+G30+G32</f>
        <v>171960.72999999998</v>
      </c>
      <c r="H26" s="14">
        <f t="shared" si="2"/>
        <v>16.477647566117284</v>
      </c>
    </row>
    <row r="27" spans="1:8" x14ac:dyDescent="0.2">
      <c r="A27" s="1" t="s">
        <v>6</v>
      </c>
      <c r="B27" s="29"/>
      <c r="C27" s="30"/>
      <c r="D27" s="2" t="s">
        <v>67</v>
      </c>
      <c r="E27" s="3"/>
      <c r="F27" s="4">
        <f>F28+F29</f>
        <v>189600</v>
      </c>
      <c r="G27" s="4">
        <f t="shared" ref="G27" si="8">G28+G29</f>
        <v>16522.8</v>
      </c>
      <c r="H27" s="14">
        <f t="shared" si="2"/>
        <v>8.7145569620253163</v>
      </c>
    </row>
    <row r="28" spans="1:8" ht="25.5" x14ac:dyDescent="0.2">
      <c r="A28" s="5" t="s">
        <v>58</v>
      </c>
      <c r="B28" s="29"/>
      <c r="C28" s="30"/>
      <c r="D28" s="2"/>
      <c r="E28" s="6">
        <v>200</v>
      </c>
      <c r="F28" s="7">
        <v>144600</v>
      </c>
      <c r="G28" s="7">
        <v>16522.8</v>
      </c>
      <c r="H28" s="14">
        <f t="shared" si="2"/>
        <v>11.426556016597509</v>
      </c>
    </row>
    <row r="29" spans="1:8" x14ac:dyDescent="0.2">
      <c r="A29" s="5" t="s">
        <v>59</v>
      </c>
      <c r="B29" s="29"/>
      <c r="C29" s="30"/>
      <c r="D29" s="2"/>
      <c r="E29" s="9">
        <v>800</v>
      </c>
      <c r="F29" s="7">
        <v>45000</v>
      </c>
      <c r="G29" s="7">
        <v>0</v>
      </c>
      <c r="H29" s="14">
        <f t="shared" si="2"/>
        <v>0</v>
      </c>
    </row>
    <row r="30" spans="1:8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486000</v>
      </c>
      <c r="G30" s="7">
        <f t="shared" ref="G30" si="9">G31</f>
        <v>92242.37</v>
      </c>
      <c r="H30" s="14">
        <f t="shared" si="2"/>
        <v>18.979911522633746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486000</v>
      </c>
      <c r="G31" s="7">
        <v>92242.37</v>
      </c>
      <c r="H31" s="14">
        <f t="shared" si="2"/>
        <v>18.979911522633746</v>
      </c>
    </row>
    <row r="32" spans="1:8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320000</v>
      </c>
      <c r="G32" s="7">
        <f t="shared" ref="G32" si="10">G33</f>
        <v>51195.56</v>
      </c>
      <c r="H32" s="14">
        <f t="shared" si="2"/>
        <v>15.998612499999998</v>
      </c>
    </row>
    <row r="33" spans="1:8" ht="25.5" x14ac:dyDescent="0.2">
      <c r="A33" s="5" t="s">
        <v>58</v>
      </c>
      <c r="B33" s="29"/>
      <c r="C33" s="30"/>
      <c r="D33" s="2"/>
      <c r="E33" s="6">
        <v>200</v>
      </c>
      <c r="F33" s="7">
        <v>320000</v>
      </c>
      <c r="G33" s="7">
        <v>51195.56</v>
      </c>
      <c r="H33" s="14">
        <f t="shared" si="2"/>
        <v>15.998612499999998</v>
      </c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8">
        <f t="shared" ref="G34" si="11">G35</f>
        <v>12000</v>
      </c>
      <c r="H34" s="14">
        <f t="shared" si="2"/>
        <v>25</v>
      </c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16">
        <v>12000</v>
      </c>
      <c r="H35" s="14">
        <f t="shared" si="2"/>
        <v>25</v>
      </c>
    </row>
    <row r="36" spans="1:8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12">
        <f t="shared" ref="G36:G38" si="12">G37</f>
        <v>0</v>
      </c>
      <c r="H36" s="12">
        <f t="shared" si="2"/>
        <v>0</v>
      </c>
    </row>
    <row r="37" spans="1:8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14">
        <f t="shared" si="12"/>
        <v>0</v>
      </c>
      <c r="H37" s="14">
        <f t="shared" si="2"/>
        <v>0</v>
      </c>
    </row>
    <row r="38" spans="1:8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8">
        <f t="shared" si="12"/>
        <v>0</v>
      </c>
      <c r="H38" s="14">
        <f t="shared" si="2"/>
        <v>0</v>
      </c>
    </row>
    <row r="39" spans="1:8" ht="63.75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7">
        <v>0</v>
      </c>
      <c r="H39" s="14">
        <f t="shared" si="2"/>
        <v>0</v>
      </c>
    </row>
    <row r="40" spans="1:8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12">
        <f t="shared" ref="G40" si="13">G41+G44</f>
        <v>66366.95</v>
      </c>
      <c r="H40" s="12">
        <f t="shared" si="2"/>
        <v>26.546779999999998</v>
      </c>
    </row>
    <row r="41" spans="1:8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14">
        <f t="shared" ref="G41:G42" si="14">G42</f>
        <v>66366.95</v>
      </c>
      <c r="H41" s="14">
        <f t="shared" si="2"/>
        <v>33.183475000000001</v>
      </c>
    </row>
    <row r="42" spans="1:8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13">
        <f t="shared" si="14"/>
        <v>66366.95</v>
      </c>
      <c r="H42" s="14">
        <f t="shared" si="2"/>
        <v>33.183475000000001</v>
      </c>
    </row>
    <row r="43" spans="1:8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20">
        <v>66366.95</v>
      </c>
      <c r="H43" s="14">
        <f t="shared" si="2"/>
        <v>33.183475000000001</v>
      </c>
    </row>
    <row r="44" spans="1:8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13">
        <f t="shared" ref="G44:G45" si="15">G45</f>
        <v>0</v>
      </c>
      <c r="H44" s="14">
        <f t="shared" si="2"/>
        <v>0</v>
      </c>
    </row>
    <row r="45" spans="1:8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13">
        <f t="shared" si="15"/>
        <v>0</v>
      </c>
      <c r="H45" s="14">
        <f t="shared" si="2"/>
        <v>0</v>
      </c>
    </row>
    <row r="46" spans="1:8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20">
        <v>0</v>
      </c>
      <c r="H46" s="14">
        <f t="shared" si="2"/>
        <v>0</v>
      </c>
    </row>
    <row r="47" spans="1:8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7074022.1299999999</v>
      </c>
      <c r="G47" s="12">
        <f t="shared" ref="G47" si="16">G48</f>
        <v>1902548.44</v>
      </c>
      <c r="H47" s="12">
        <f t="shared" si="2"/>
        <v>26.89486129724618</v>
      </c>
    </row>
    <row r="48" spans="1:8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7074022.1299999999</v>
      </c>
      <c r="G48" s="14">
        <f t="shared" ref="G48" si="17">G49+G51+G53+G55+G57</f>
        <v>1902548.44</v>
      </c>
      <c r="H48" s="14">
        <f t="shared" si="2"/>
        <v>26.89486129724618</v>
      </c>
    </row>
    <row r="49" spans="1:8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1994150.14</v>
      </c>
      <c r="G49" s="20">
        <f t="shared" ref="G49" si="18">G50</f>
        <v>1055765.1299999999</v>
      </c>
      <c r="H49" s="14">
        <f t="shared" si="2"/>
        <v>52.943111394812028</v>
      </c>
    </row>
    <row r="50" spans="1:8" ht="25.5" x14ac:dyDescent="0.2">
      <c r="A50" s="5" t="s">
        <v>58</v>
      </c>
      <c r="B50" s="29"/>
      <c r="C50" s="30"/>
      <c r="D50" s="22"/>
      <c r="E50" s="6">
        <v>200</v>
      </c>
      <c r="F50" s="20">
        <v>1994150.14</v>
      </c>
      <c r="G50" s="20">
        <v>1055765.1299999999</v>
      </c>
      <c r="H50" s="14">
        <f t="shared" si="2"/>
        <v>52.943111394812028</v>
      </c>
    </row>
    <row r="51" spans="1:8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13">
        <f t="shared" ref="G51" si="19">G52</f>
        <v>846783.31</v>
      </c>
      <c r="H51" s="14">
        <f t="shared" si="2"/>
        <v>40.974212060727034</v>
      </c>
    </row>
    <row r="52" spans="1:8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20">
        <v>846783.31</v>
      </c>
      <c r="H52" s="14">
        <f t="shared" si="2"/>
        <v>40.974212060727034</v>
      </c>
    </row>
    <row r="53" spans="1:8" x14ac:dyDescent="0.2">
      <c r="A53" s="5" t="s">
        <v>101</v>
      </c>
      <c r="B53" s="29"/>
      <c r="C53" s="30"/>
      <c r="D53" s="22" t="s">
        <v>123</v>
      </c>
      <c r="E53" s="2"/>
      <c r="F53" s="20">
        <f>F54</f>
        <v>2692860</v>
      </c>
      <c r="G53" s="20">
        <f t="shared" ref="G53" si="20">G54</f>
        <v>0</v>
      </c>
      <c r="H53" s="14">
        <f t="shared" si="2"/>
        <v>0</v>
      </c>
    </row>
    <row r="54" spans="1:8" ht="25.5" x14ac:dyDescent="0.2">
      <c r="A54" s="5" t="s">
        <v>58</v>
      </c>
      <c r="B54" s="29"/>
      <c r="C54" s="30"/>
      <c r="D54" s="22"/>
      <c r="E54" s="2">
        <v>200</v>
      </c>
      <c r="F54" s="20">
        <v>2692860</v>
      </c>
      <c r="G54" s="20">
        <v>0</v>
      </c>
      <c r="H54" s="14">
        <f t="shared" si="2"/>
        <v>0</v>
      </c>
    </row>
    <row r="55" spans="1:8" ht="25.5" x14ac:dyDescent="0.2">
      <c r="A55" s="1" t="s">
        <v>124</v>
      </c>
      <c r="B55" s="29"/>
      <c r="C55" s="30"/>
      <c r="D55" s="29" t="s">
        <v>127</v>
      </c>
      <c r="E55" s="2"/>
      <c r="F55" s="20">
        <f>F56</f>
        <v>300386.99</v>
      </c>
      <c r="G55" s="20">
        <f t="shared" ref="G55" si="21">G56</f>
        <v>0</v>
      </c>
      <c r="H55" s="14">
        <f t="shared" si="2"/>
        <v>0</v>
      </c>
    </row>
    <row r="56" spans="1:8" ht="25.5" x14ac:dyDescent="0.2">
      <c r="A56" s="5" t="s">
        <v>58</v>
      </c>
      <c r="B56" s="29"/>
      <c r="C56" s="30"/>
      <c r="D56" s="22"/>
      <c r="E56" s="2">
        <v>200</v>
      </c>
      <c r="F56" s="20">
        <v>300386.99</v>
      </c>
      <c r="G56" s="20">
        <v>0</v>
      </c>
      <c r="H56" s="14">
        <f t="shared" si="2"/>
        <v>0</v>
      </c>
    </row>
    <row r="57" spans="1:8" ht="25.5" x14ac:dyDescent="0.2">
      <c r="A57" s="1" t="s">
        <v>114</v>
      </c>
      <c r="B57" s="29"/>
      <c r="C57" s="30"/>
      <c r="D57" s="29" t="s">
        <v>115</v>
      </c>
      <c r="E57" s="2"/>
      <c r="F57" s="20">
        <f>F58</f>
        <v>20000</v>
      </c>
      <c r="G57" s="20">
        <f t="shared" ref="G57" si="22">G58</f>
        <v>0</v>
      </c>
      <c r="H57" s="14">
        <f t="shared" si="2"/>
        <v>0</v>
      </c>
    </row>
    <row r="58" spans="1:8" ht="25.5" x14ac:dyDescent="0.2">
      <c r="A58" s="5" t="s">
        <v>58</v>
      </c>
      <c r="B58" s="29"/>
      <c r="C58" s="30"/>
      <c r="D58" s="22"/>
      <c r="E58" s="2">
        <v>200</v>
      </c>
      <c r="F58" s="20">
        <v>20000</v>
      </c>
      <c r="G58" s="20">
        <v>0</v>
      </c>
      <c r="H58" s="14">
        <f t="shared" si="2"/>
        <v>0</v>
      </c>
    </row>
    <row r="59" spans="1:8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5116746.59</v>
      </c>
      <c r="G59" s="12">
        <f t="shared" ref="G59" si="23">G60+G63+G67</f>
        <v>1120120.3600000001</v>
      </c>
      <c r="H59" s="12">
        <f t="shared" si="2"/>
        <v>21.891261181257761</v>
      </c>
    </row>
    <row r="60" spans="1:8" x14ac:dyDescent="0.2">
      <c r="A60" s="29" t="s">
        <v>47</v>
      </c>
      <c r="B60" s="29"/>
      <c r="C60" s="30" t="s">
        <v>46</v>
      </c>
      <c r="D60" s="28"/>
      <c r="E60" s="29"/>
      <c r="F60" s="14">
        <f>F61</f>
        <v>120000</v>
      </c>
      <c r="G60" s="14">
        <f t="shared" ref="G60:G61" si="24">G61</f>
        <v>2402.31</v>
      </c>
      <c r="H60" s="12">
        <f t="shared" si="2"/>
        <v>2.001925</v>
      </c>
    </row>
    <row r="61" spans="1:8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120000</v>
      </c>
      <c r="G61" s="13">
        <f t="shared" si="24"/>
        <v>2402.31</v>
      </c>
      <c r="H61" s="14">
        <f t="shared" si="2"/>
        <v>2.001925</v>
      </c>
    </row>
    <row r="62" spans="1:8" ht="25.5" x14ac:dyDescent="0.2">
      <c r="A62" s="5" t="s">
        <v>58</v>
      </c>
      <c r="B62" s="29"/>
      <c r="C62" s="28"/>
      <c r="D62" s="2"/>
      <c r="E62" s="6">
        <v>200</v>
      </c>
      <c r="F62" s="20">
        <v>120000</v>
      </c>
      <c r="G62" s="20">
        <v>2402.31</v>
      </c>
      <c r="H62" s="14">
        <f t="shared" si="2"/>
        <v>2.001925</v>
      </c>
    </row>
    <row r="63" spans="1:8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14">
        <f t="shared" ref="G63" si="25">G64</f>
        <v>270184</v>
      </c>
      <c r="H63" s="14">
        <f t="shared" si="2"/>
        <v>40.999089529590286</v>
      </c>
    </row>
    <row r="64" spans="1:8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13">
        <f t="shared" ref="G64" si="26">G65+G66</f>
        <v>270184</v>
      </c>
      <c r="H64" s="14">
        <f t="shared" si="2"/>
        <v>40.999089529590286</v>
      </c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309000</v>
      </c>
      <c r="G65" s="20">
        <v>270184</v>
      </c>
      <c r="H65" s="14">
        <f t="shared" si="2"/>
        <v>87.438187702265367</v>
      </c>
    </row>
    <row r="66" spans="1:9" ht="40.5" customHeight="1" x14ac:dyDescent="0.2">
      <c r="A66" s="5" t="s">
        <v>128</v>
      </c>
      <c r="B66" s="29"/>
      <c r="C66" s="30"/>
      <c r="D66" s="22"/>
      <c r="E66" s="6">
        <v>400</v>
      </c>
      <c r="F66" s="20">
        <v>350000</v>
      </c>
      <c r="G66" s="20">
        <v>0</v>
      </c>
      <c r="H66" s="14">
        <f t="shared" si="2"/>
        <v>0</v>
      </c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F68+F70+F72+F74+F76+F78+F80+F82</f>
        <v>4337746.59</v>
      </c>
      <c r="G67" s="14">
        <f t="shared" ref="G67" si="27">G68+G70+G72+G74+G76+G78+G80+G82</f>
        <v>847534.05</v>
      </c>
      <c r="H67" s="14">
        <f t="shared" si="2"/>
        <v>19.538579131244273</v>
      </c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2970750</v>
      </c>
      <c r="G68" s="13">
        <f t="shared" ref="G68" si="28">G69</f>
        <v>765534.05</v>
      </c>
      <c r="H68" s="14">
        <f t="shared" si="2"/>
        <v>25.769049903223095</v>
      </c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2970750</v>
      </c>
      <c r="G69" s="13">
        <v>765534.05</v>
      </c>
      <c r="H69" s="14">
        <f t="shared" si="2"/>
        <v>25.769049903223095</v>
      </c>
    </row>
    <row r="70" spans="1:9" ht="22.5" customHeight="1" x14ac:dyDescent="0.2">
      <c r="A70" s="1" t="s">
        <v>83</v>
      </c>
      <c r="B70" s="22"/>
      <c r="C70" s="30"/>
      <c r="D70" s="22" t="s">
        <v>116</v>
      </c>
      <c r="E70" s="2"/>
      <c r="F70" s="13">
        <f>F71</f>
        <v>29250</v>
      </c>
      <c r="G70" s="13">
        <f t="shared" ref="G70" si="29">G71</f>
        <v>0</v>
      </c>
      <c r="H70" s="14">
        <f t="shared" si="2"/>
        <v>0</v>
      </c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29250</v>
      </c>
      <c r="G71" s="13">
        <v>0</v>
      </c>
      <c r="H71" s="14">
        <f t="shared" si="2"/>
        <v>0</v>
      </c>
    </row>
    <row r="72" spans="1:9" ht="25.5" x14ac:dyDescent="0.2">
      <c r="A72" s="1" t="s">
        <v>84</v>
      </c>
      <c r="B72" s="29"/>
      <c r="C72" s="30"/>
      <c r="D72" s="2" t="s">
        <v>88</v>
      </c>
      <c r="E72" s="24"/>
      <c r="F72" s="13">
        <f>F73</f>
        <v>250000</v>
      </c>
      <c r="G72" s="13">
        <f t="shared" ref="G72" si="30">G73</f>
        <v>0</v>
      </c>
      <c r="H72" s="14">
        <f t="shared" si="2"/>
        <v>0</v>
      </c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250000</v>
      </c>
      <c r="G73" s="20">
        <v>0</v>
      </c>
      <c r="H73" s="14">
        <f t="shared" si="2"/>
        <v>0</v>
      </c>
      <c r="I73" s="15" t="s">
        <v>102</v>
      </c>
    </row>
    <row r="74" spans="1:9" ht="25.5" x14ac:dyDescent="0.2">
      <c r="A74" s="1" t="s">
        <v>85</v>
      </c>
      <c r="B74" s="29"/>
      <c r="C74" s="30"/>
      <c r="D74" s="2" t="s">
        <v>89</v>
      </c>
      <c r="E74" s="2"/>
      <c r="F74" s="13">
        <f>F75</f>
        <v>150000</v>
      </c>
      <c r="G74" s="13">
        <f t="shared" ref="G74" si="31">G75</f>
        <v>82000</v>
      </c>
      <c r="H74" s="14">
        <f t="shared" si="2"/>
        <v>54.666666666666664</v>
      </c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150000</v>
      </c>
      <c r="G75" s="20">
        <v>82000</v>
      </c>
      <c r="H75" s="14">
        <f t="shared" si="2"/>
        <v>54.666666666666664</v>
      </c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403727.59</v>
      </c>
      <c r="G76" s="13">
        <f t="shared" ref="G76" si="32">G77</f>
        <v>0</v>
      </c>
      <c r="H76" s="14">
        <f t="shared" ref="H76:H115" si="33">G76/F76*100</f>
        <v>0</v>
      </c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403727.59</v>
      </c>
      <c r="G77" s="13">
        <v>0</v>
      </c>
      <c r="H77" s="14">
        <f t="shared" si="33"/>
        <v>0</v>
      </c>
    </row>
    <row r="78" spans="1:9" ht="38.25" x14ac:dyDescent="0.2">
      <c r="A78" s="1" t="s">
        <v>130</v>
      </c>
      <c r="B78" s="29"/>
      <c r="C78" s="30"/>
      <c r="D78" s="22" t="s">
        <v>131</v>
      </c>
      <c r="E78" s="6"/>
      <c r="F78" s="13">
        <f>F79</f>
        <v>307000</v>
      </c>
      <c r="G78" s="13">
        <f t="shared" ref="G78" si="34">G79</f>
        <v>0</v>
      </c>
      <c r="H78" s="14">
        <f t="shared" si="33"/>
        <v>0</v>
      </c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307000</v>
      </c>
      <c r="G79" s="13">
        <v>0</v>
      </c>
      <c r="H79" s="14">
        <f t="shared" si="33"/>
        <v>0</v>
      </c>
    </row>
    <row r="80" spans="1:9" ht="51" x14ac:dyDescent="0.2">
      <c r="A80" s="1" t="s">
        <v>132</v>
      </c>
      <c r="B80" s="29"/>
      <c r="C80" s="30"/>
      <c r="D80" s="22" t="s">
        <v>133</v>
      </c>
      <c r="E80" s="6"/>
      <c r="F80" s="13">
        <f>F81</f>
        <v>49698</v>
      </c>
      <c r="G80" s="13">
        <f t="shared" ref="G80" si="35">G81</f>
        <v>0</v>
      </c>
      <c r="H80" s="14">
        <f t="shared" si="33"/>
        <v>0</v>
      </c>
    </row>
    <row r="81" spans="1:8" ht="25.5" x14ac:dyDescent="0.2">
      <c r="A81" s="23" t="s">
        <v>58</v>
      </c>
      <c r="B81" s="29"/>
      <c r="C81" s="30"/>
      <c r="D81" s="22"/>
      <c r="E81" s="6">
        <v>200</v>
      </c>
      <c r="F81" s="13">
        <v>49698</v>
      </c>
      <c r="G81" s="13">
        <v>0</v>
      </c>
      <c r="H81" s="14">
        <f t="shared" si="33"/>
        <v>0</v>
      </c>
    </row>
    <row r="82" spans="1:8" ht="25.5" x14ac:dyDescent="0.2">
      <c r="A82" s="1" t="s">
        <v>134</v>
      </c>
      <c r="B82" s="29"/>
      <c r="C82" s="30"/>
      <c r="D82" s="22" t="s">
        <v>135</v>
      </c>
      <c r="E82" s="6"/>
      <c r="F82" s="13">
        <f>F83</f>
        <v>177321</v>
      </c>
      <c r="G82" s="13">
        <f t="shared" ref="G82" si="36">G83</f>
        <v>0</v>
      </c>
      <c r="H82" s="14">
        <f t="shared" si="33"/>
        <v>0</v>
      </c>
    </row>
    <row r="83" spans="1:8" ht="25.5" x14ac:dyDescent="0.2">
      <c r="A83" s="23" t="s">
        <v>58</v>
      </c>
      <c r="B83" s="29"/>
      <c r="C83" s="30"/>
      <c r="D83" s="22"/>
      <c r="E83" s="6">
        <v>200</v>
      </c>
      <c r="F83" s="13">
        <v>177321</v>
      </c>
      <c r="G83" s="13">
        <v>0</v>
      </c>
      <c r="H83" s="14">
        <f t="shared" si="33"/>
        <v>0</v>
      </c>
    </row>
    <row r="84" spans="1:8" x14ac:dyDescent="0.2">
      <c r="A84" s="27" t="s">
        <v>17</v>
      </c>
      <c r="B84" s="27"/>
      <c r="C84" s="28" t="s">
        <v>26</v>
      </c>
      <c r="D84" s="28"/>
      <c r="E84" s="27"/>
      <c r="F84" s="12">
        <f>F85</f>
        <v>131795</v>
      </c>
      <c r="G84" s="12">
        <f t="shared" ref="G84:G86" si="37">G85</f>
        <v>32949</v>
      </c>
      <c r="H84" s="12">
        <f t="shared" si="33"/>
        <v>25.000189688531432</v>
      </c>
    </row>
    <row r="85" spans="1:8" x14ac:dyDescent="0.2">
      <c r="A85" s="29" t="s">
        <v>18</v>
      </c>
      <c r="B85" s="29"/>
      <c r="C85" s="30" t="s">
        <v>43</v>
      </c>
      <c r="D85" s="30"/>
      <c r="E85" s="29"/>
      <c r="F85" s="14">
        <f>F86</f>
        <v>131795</v>
      </c>
      <c r="G85" s="14">
        <f t="shared" si="37"/>
        <v>32949</v>
      </c>
      <c r="H85" s="14">
        <f t="shared" si="33"/>
        <v>25.000189688531432</v>
      </c>
    </row>
    <row r="86" spans="1:8" ht="25.5" x14ac:dyDescent="0.2">
      <c r="A86" s="1" t="s">
        <v>91</v>
      </c>
      <c r="B86" s="29"/>
      <c r="C86" s="30"/>
      <c r="D86" s="22" t="s">
        <v>92</v>
      </c>
      <c r="E86" s="2"/>
      <c r="F86" s="13">
        <f>F87</f>
        <v>131795</v>
      </c>
      <c r="G86" s="13">
        <f t="shared" si="37"/>
        <v>32949</v>
      </c>
      <c r="H86" s="14">
        <f t="shared" si="33"/>
        <v>25.000189688531432</v>
      </c>
    </row>
    <row r="87" spans="1:8" x14ac:dyDescent="0.2">
      <c r="A87" s="5" t="s">
        <v>62</v>
      </c>
      <c r="B87" s="29"/>
      <c r="C87" s="30"/>
      <c r="D87" s="22"/>
      <c r="E87" s="9">
        <v>500</v>
      </c>
      <c r="F87" s="25">
        <v>131795</v>
      </c>
      <c r="G87" s="25">
        <v>32949</v>
      </c>
      <c r="H87" s="14">
        <f t="shared" si="33"/>
        <v>25.000189688531432</v>
      </c>
    </row>
    <row r="88" spans="1:8" x14ac:dyDescent="0.2">
      <c r="A88" s="27" t="s">
        <v>19</v>
      </c>
      <c r="B88" s="27"/>
      <c r="C88" s="28" t="s">
        <v>44</v>
      </c>
      <c r="D88" s="28"/>
      <c r="E88" s="27"/>
      <c r="F88" s="12">
        <f>F89</f>
        <v>473205</v>
      </c>
      <c r="G88" s="12">
        <f t="shared" ref="G88" si="38">G89</f>
        <v>68121</v>
      </c>
      <c r="H88" s="12">
        <f t="shared" si="33"/>
        <v>14.395663613021839</v>
      </c>
    </row>
    <row r="89" spans="1:8" x14ac:dyDescent="0.2">
      <c r="A89" s="29" t="s">
        <v>20</v>
      </c>
      <c r="B89" s="29"/>
      <c r="C89" s="30" t="s">
        <v>45</v>
      </c>
      <c r="D89" s="30"/>
      <c r="E89" s="29"/>
      <c r="F89" s="14">
        <f>F90+F92+F94</f>
        <v>473205</v>
      </c>
      <c r="G89" s="14">
        <f t="shared" ref="G89" si="39">G90+G92+G94</f>
        <v>68121</v>
      </c>
      <c r="H89" s="14">
        <f t="shared" si="33"/>
        <v>14.395663613021839</v>
      </c>
    </row>
    <row r="90" spans="1:8" ht="38.25" x14ac:dyDescent="0.2">
      <c r="A90" s="1" t="s">
        <v>93</v>
      </c>
      <c r="B90" s="29"/>
      <c r="C90" s="30"/>
      <c r="D90" s="22" t="s">
        <v>95</v>
      </c>
      <c r="E90" s="2"/>
      <c r="F90" s="13">
        <f>F91</f>
        <v>73560</v>
      </c>
      <c r="G90" s="13">
        <f t="shared" ref="G90" si="40">G91</f>
        <v>18390</v>
      </c>
      <c r="H90" s="14">
        <f t="shared" si="33"/>
        <v>25</v>
      </c>
    </row>
    <row r="91" spans="1:8" x14ac:dyDescent="0.2">
      <c r="A91" s="5" t="s">
        <v>62</v>
      </c>
      <c r="B91" s="29"/>
      <c r="C91" s="30"/>
      <c r="D91" s="22"/>
      <c r="E91" s="9">
        <v>500</v>
      </c>
      <c r="F91" s="13">
        <v>73560</v>
      </c>
      <c r="G91" s="13">
        <v>18390</v>
      </c>
      <c r="H91" s="14">
        <f t="shared" si="33"/>
        <v>25</v>
      </c>
    </row>
    <row r="92" spans="1:8" ht="25.5" x14ac:dyDescent="0.2">
      <c r="A92" s="1" t="s">
        <v>94</v>
      </c>
      <c r="B92" s="29"/>
      <c r="C92" s="30"/>
      <c r="D92" s="22" t="s">
        <v>96</v>
      </c>
      <c r="E92" s="2"/>
      <c r="F92" s="13">
        <f>F93</f>
        <v>198919</v>
      </c>
      <c r="G92" s="13">
        <f t="shared" ref="G92" si="41">G93</f>
        <v>49731</v>
      </c>
      <c r="H92" s="14">
        <f t="shared" si="33"/>
        <v>25.000628396482988</v>
      </c>
    </row>
    <row r="93" spans="1:8" x14ac:dyDescent="0.2">
      <c r="A93" s="5" t="s">
        <v>62</v>
      </c>
      <c r="B93" s="29"/>
      <c r="C93" s="30"/>
      <c r="D93" s="22"/>
      <c r="E93" s="9">
        <v>500</v>
      </c>
      <c r="F93" s="13">
        <v>198919</v>
      </c>
      <c r="G93" s="13">
        <v>49731</v>
      </c>
      <c r="H93" s="14">
        <f t="shared" si="33"/>
        <v>25.000628396482988</v>
      </c>
    </row>
    <row r="94" spans="1:8" ht="25.5" x14ac:dyDescent="0.2">
      <c r="A94" s="1" t="s">
        <v>121</v>
      </c>
      <c r="B94" s="22"/>
      <c r="C94" s="30"/>
      <c r="D94" s="22" t="s">
        <v>122</v>
      </c>
      <c r="E94" s="2"/>
      <c r="F94" s="13">
        <f>F95</f>
        <v>200726</v>
      </c>
      <c r="G94" s="13">
        <f t="shared" ref="G94" si="42">G95</f>
        <v>0</v>
      </c>
      <c r="H94" s="14">
        <f t="shared" si="33"/>
        <v>0</v>
      </c>
    </row>
    <row r="95" spans="1:8" ht="25.5" x14ac:dyDescent="0.2">
      <c r="A95" s="5" t="s">
        <v>58</v>
      </c>
      <c r="B95" s="29"/>
      <c r="C95" s="30"/>
      <c r="D95" s="26"/>
      <c r="E95" s="6">
        <v>200</v>
      </c>
      <c r="F95" s="13">
        <v>200726</v>
      </c>
      <c r="G95" s="13">
        <v>0</v>
      </c>
      <c r="H95" s="14">
        <f t="shared" si="33"/>
        <v>0</v>
      </c>
    </row>
    <row r="96" spans="1:8" x14ac:dyDescent="0.2">
      <c r="A96" s="27" t="s">
        <v>21</v>
      </c>
      <c r="B96" s="27"/>
      <c r="C96" s="28">
        <v>1000</v>
      </c>
      <c r="D96" s="28"/>
      <c r="E96" s="27"/>
      <c r="F96" s="12">
        <f>F97+F100</f>
        <v>338400</v>
      </c>
      <c r="G96" s="12">
        <f t="shared" ref="G96" si="43">G97+G100</f>
        <v>6562.2</v>
      </c>
      <c r="H96" s="12">
        <f t="shared" si="33"/>
        <v>1.9391843971631204</v>
      </c>
    </row>
    <row r="97" spans="1:8" ht="18.75" customHeight="1" x14ac:dyDescent="0.2">
      <c r="A97" s="29" t="s">
        <v>49</v>
      </c>
      <c r="B97" s="29"/>
      <c r="C97" s="28" t="s">
        <v>48</v>
      </c>
      <c r="D97" s="28"/>
      <c r="E97" s="29"/>
      <c r="F97" s="14">
        <f>F98</f>
        <v>38400</v>
      </c>
      <c r="G97" s="14">
        <f t="shared" ref="G97:G98" si="44">G98</f>
        <v>6562.2</v>
      </c>
      <c r="H97" s="12">
        <f t="shared" si="33"/>
        <v>17.089062500000001</v>
      </c>
    </row>
    <row r="98" spans="1:8" ht="23.25" customHeight="1" x14ac:dyDescent="0.2">
      <c r="A98" s="1" t="s">
        <v>111</v>
      </c>
      <c r="B98" s="2"/>
      <c r="C98" s="28"/>
      <c r="D98" s="30" t="s">
        <v>112</v>
      </c>
      <c r="E98" s="29"/>
      <c r="F98" s="14">
        <f>F99</f>
        <v>38400</v>
      </c>
      <c r="G98" s="14">
        <f t="shared" si="44"/>
        <v>6562.2</v>
      </c>
      <c r="H98" s="14">
        <f t="shared" si="33"/>
        <v>17.089062500000001</v>
      </c>
    </row>
    <row r="99" spans="1:8" ht="12" customHeight="1" x14ac:dyDescent="0.2">
      <c r="A99" s="29" t="s">
        <v>113</v>
      </c>
      <c r="B99" s="29"/>
      <c r="C99" s="28"/>
      <c r="D99" s="28"/>
      <c r="E99" s="29">
        <v>300</v>
      </c>
      <c r="F99" s="14">
        <v>38400</v>
      </c>
      <c r="G99" s="14">
        <v>6562.2</v>
      </c>
      <c r="H99" s="14">
        <f t="shared" si="33"/>
        <v>17.089062500000001</v>
      </c>
    </row>
    <row r="100" spans="1:8" x14ac:dyDescent="0.2">
      <c r="A100" s="29" t="s">
        <v>22</v>
      </c>
      <c r="B100" s="29"/>
      <c r="C100" s="30">
        <v>1003</v>
      </c>
      <c r="D100" s="30"/>
      <c r="E100" s="29"/>
      <c r="F100" s="14">
        <f>F101+F103+F105</f>
        <v>300000</v>
      </c>
      <c r="G100" s="14">
        <f t="shared" ref="G100" si="45">G101+G103+G105</f>
        <v>0</v>
      </c>
      <c r="H100" s="14">
        <f t="shared" si="33"/>
        <v>0</v>
      </c>
    </row>
    <row r="101" spans="1:8" ht="28.5" customHeight="1" x14ac:dyDescent="0.2">
      <c r="A101" s="1" t="s">
        <v>125</v>
      </c>
      <c r="B101" s="29"/>
      <c r="C101" s="30"/>
      <c r="D101" s="22" t="s">
        <v>126</v>
      </c>
      <c r="E101" s="9"/>
      <c r="F101" s="20">
        <f>F102</f>
        <v>300000</v>
      </c>
      <c r="G101" s="20">
        <f t="shared" ref="G101" si="46">G102</f>
        <v>0</v>
      </c>
      <c r="H101" s="14">
        <f t="shared" si="33"/>
        <v>0</v>
      </c>
    </row>
    <row r="102" spans="1:8" x14ac:dyDescent="0.2">
      <c r="A102" s="29" t="s">
        <v>113</v>
      </c>
      <c r="B102" s="29"/>
      <c r="C102" s="30"/>
      <c r="D102" s="26"/>
      <c r="E102" s="9">
        <v>300</v>
      </c>
      <c r="F102" s="25">
        <v>300000</v>
      </c>
      <c r="G102" s="25">
        <v>0</v>
      </c>
      <c r="H102" s="14">
        <f t="shared" si="33"/>
        <v>0</v>
      </c>
    </row>
    <row r="103" spans="1:8" ht="38.25" hidden="1" x14ac:dyDescent="0.2">
      <c r="A103" s="1" t="s">
        <v>105</v>
      </c>
      <c r="B103" s="31"/>
      <c r="C103" s="31"/>
      <c r="D103" s="22" t="s">
        <v>106</v>
      </c>
      <c r="E103" s="9"/>
      <c r="F103" s="25">
        <f>F104</f>
        <v>0</v>
      </c>
      <c r="G103" s="25">
        <f t="shared" ref="G103" si="47">G104</f>
        <v>0</v>
      </c>
      <c r="H103" s="12" t="e">
        <f t="shared" si="33"/>
        <v>#DIV/0!</v>
      </c>
    </row>
    <row r="104" spans="1:8" hidden="1" x14ac:dyDescent="0.2">
      <c r="A104" s="1" t="s">
        <v>62</v>
      </c>
      <c r="B104" s="31"/>
      <c r="C104" s="31"/>
      <c r="D104" s="22"/>
      <c r="E104" s="9">
        <v>500</v>
      </c>
      <c r="F104" s="25"/>
      <c r="G104" s="25"/>
      <c r="H104" s="12" t="e">
        <f t="shared" si="33"/>
        <v>#DIV/0!</v>
      </c>
    </row>
    <row r="105" spans="1:8" ht="25.5" hidden="1" x14ac:dyDescent="0.2">
      <c r="A105" s="1" t="s">
        <v>103</v>
      </c>
      <c r="B105" s="29"/>
      <c r="C105" s="30"/>
      <c r="D105" s="22" t="s">
        <v>104</v>
      </c>
      <c r="E105" s="9"/>
      <c r="F105" s="25">
        <f>F106</f>
        <v>0</v>
      </c>
      <c r="G105" s="25">
        <f t="shared" ref="G105" si="48">G106</f>
        <v>0</v>
      </c>
      <c r="H105" s="12" t="e">
        <f t="shared" si="33"/>
        <v>#DIV/0!</v>
      </c>
    </row>
    <row r="106" spans="1:8" hidden="1" x14ac:dyDescent="0.2">
      <c r="A106" s="1" t="s">
        <v>62</v>
      </c>
      <c r="B106" s="29"/>
      <c r="C106" s="30"/>
      <c r="D106" s="22"/>
      <c r="E106" s="9">
        <v>500</v>
      </c>
      <c r="F106" s="25"/>
      <c r="G106" s="25"/>
      <c r="H106" s="12" t="e">
        <f t="shared" si="33"/>
        <v>#DIV/0!</v>
      </c>
    </row>
    <row r="107" spans="1:8" x14ac:dyDescent="0.2">
      <c r="A107" s="27" t="s">
        <v>23</v>
      </c>
      <c r="B107" s="27"/>
      <c r="C107" s="28">
        <v>1100</v>
      </c>
      <c r="D107" s="28"/>
      <c r="E107" s="27"/>
      <c r="F107" s="12">
        <f>F108</f>
        <v>250000</v>
      </c>
      <c r="G107" s="12">
        <f t="shared" ref="G107" si="49">G108</f>
        <v>0</v>
      </c>
      <c r="H107" s="12">
        <f t="shared" si="33"/>
        <v>0</v>
      </c>
    </row>
    <row r="108" spans="1:8" x14ac:dyDescent="0.2">
      <c r="A108" s="29" t="s">
        <v>24</v>
      </c>
      <c r="B108" s="29"/>
      <c r="C108" s="30">
        <v>1102</v>
      </c>
      <c r="D108" s="30"/>
      <c r="E108" s="29"/>
      <c r="F108" s="14">
        <f>F109+F111+F113</f>
        <v>250000</v>
      </c>
      <c r="G108" s="14">
        <f t="shared" ref="G108" si="50">G109+G111+G113</f>
        <v>0</v>
      </c>
      <c r="H108" s="14">
        <f t="shared" si="33"/>
        <v>0</v>
      </c>
    </row>
    <row r="109" spans="1:8" ht="51" x14ac:dyDescent="0.2">
      <c r="A109" s="1" t="s">
        <v>97</v>
      </c>
      <c r="B109" s="29"/>
      <c r="C109" s="30"/>
      <c r="D109" s="22" t="s">
        <v>98</v>
      </c>
      <c r="E109" s="9"/>
      <c r="F109" s="13">
        <f>F110</f>
        <v>250000</v>
      </c>
      <c r="G109" s="13">
        <f t="shared" ref="G109" si="51">G110</f>
        <v>0</v>
      </c>
      <c r="H109" s="14">
        <f t="shared" si="33"/>
        <v>0</v>
      </c>
    </row>
    <row r="110" spans="1:8" ht="25.5" x14ac:dyDescent="0.2">
      <c r="A110" s="5" t="s">
        <v>58</v>
      </c>
      <c r="B110" s="29"/>
      <c r="C110" s="30"/>
      <c r="D110" s="26"/>
      <c r="E110" s="6">
        <v>200</v>
      </c>
      <c r="F110" s="13">
        <v>250000</v>
      </c>
      <c r="G110" s="13">
        <v>0</v>
      </c>
      <c r="H110" s="14">
        <f t="shared" si="33"/>
        <v>0</v>
      </c>
    </row>
    <row r="111" spans="1:8" ht="38.25" hidden="1" x14ac:dyDescent="0.2">
      <c r="A111" s="1" t="s">
        <v>109</v>
      </c>
      <c r="B111" s="29"/>
      <c r="C111" s="30"/>
      <c r="D111" s="22" t="s">
        <v>110</v>
      </c>
      <c r="E111" s="6"/>
      <c r="F111" s="13">
        <f>F112</f>
        <v>0</v>
      </c>
      <c r="G111" s="13">
        <f t="shared" ref="G111" si="52">G112</f>
        <v>0</v>
      </c>
      <c r="H111" s="12" t="e">
        <f t="shared" si="33"/>
        <v>#DIV/0!</v>
      </c>
    </row>
    <row r="112" spans="1:8" hidden="1" x14ac:dyDescent="0.2">
      <c r="A112" s="1" t="s">
        <v>62</v>
      </c>
      <c r="B112" s="29"/>
      <c r="C112" s="30"/>
      <c r="D112" s="26"/>
      <c r="E112" s="6">
        <v>200</v>
      </c>
      <c r="F112" s="13"/>
      <c r="G112" s="13"/>
      <c r="H112" s="12" t="e">
        <f t="shared" si="33"/>
        <v>#DIV/0!</v>
      </c>
    </row>
    <row r="113" spans="1:8" ht="38.25" hidden="1" x14ac:dyDescent="0.2">
      <c r="A113" s="5" t="s">
        <v>107</v>
      </c>
      <c r="B113" s="29"/>
      <c r="C113" s="30"/>
      <c r="D113" s="22" t="s">
        <v>108</v>
      </c>
      <c r="E113" s="6"/>
      <c r="F113" s="13">
        <f>F114</f>
        <v>0</v>
      </c>
      <c r="G113" s="13">
        <f t="shared" ref="G113" si="53">G114</f>
        <v>0</v>
      </c>
      <c r="H113" s="12" t="e">
        <f t="shared" si="33"/>
        <v>#DIV/0!</v>
      </c>
    </row>
    <row r="114" spans="1:8" ht="25.5" hidden="1" x14ac:dyDescent="0.2">
      <c r="A114" s="5" t="s">
        <v>58</v>
      </c>
      <c r="B114" s="29"/>
      <c r="C114" s="30"/>
      <c r="D114" s="26"/>
      <c r="E114" s="6">
        <v>200</v>
      </c>
      <c r="F114" s="13"/>
      <c r="G114" s="13"/>
      <c r="H114" s="12" t="e">
        <f t="shared" si="33"/>
        <v>#DIV/0!</v>
      </c>
    </row>
    <row r="115" spans="1:8" x14ac:dyDescent="0.2">
      <c r="A115" s="27" t="s">
        <v>25</v>
      </c>
      <c r="B115" s="27"/>
      <c r="C115" s="28"/>
      <c r="D115" s="28"/>
      <c r="E115" s="27"/>
      <c r="F115" s="12">
        <f>F11+F36+F40+F47+F59+F84+F88+F96+F107</f>
        <v>21018427.719999999</v>
      </c>
      <c r="G115" s="12">
        <f t="shared" ref="G115" si="54">G11+G36+G40+G47+G59+G84+G88+G96+G107</f>
        <v>4605799.0200000005</v>
      </c>
      <c r="H115" s="12">
        <f t="shared" si="33"/>
        <v>21.913147269419071</v>
      </c>
    </row>
    <row r="116" spans="1:8" x14ac:dyDescent="0.2">
      <c r="A116" s="35"/>
      <c r="B116" s="35"/>
      <c r="C116" s="35"/>
      <c r="D116" s="35"/>
      <c r="E116" s="35"/>
      <c r="F116" s="36"/>
    </row>
    <row r="117" spans="1:8" x14ac:dyDescent="0.2">
      <c r="A117" s="34"/>
      <c r="B117" s="34"/>
      <c r="C117" s="34"/>
      <c r="D117" s="34"/>
      <c r="E117" s="34"/>
      <c r="F117" s="34"/>
    </row>
  </sheetData>
  <mergeCells count="13">
    <mergeCell ref="G8:G9"/>
    <mergeCell ref="H8:H9"/>
    <mergeCell ref="F1:H1"/>
    <mergeCell ref="F2:H2"/>
    <mergeCell ref="F3:H3"/>
    <mergeCell ref="F4:H4"/>
    <mergeCell ref="A6:H6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61" fitToHeight="2" orientation="portrait" r:id="rId1"/>
  <rowBreaks count="1" manualBreakCount="1">
    <brk id="4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2018-03-19T12:50:54Z</cp:lastPrinted>
  <dcterms:created xsi:type="dcterms:W3CDTF">2015-02-12T11:14:02Z</dcterms:created>
  <dcterms:modified xsi:type="dcterms:W3CDTF">2018-04-16T05:32:05Z</dcterms:modified>
</cp:coreProperties>
</file>