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335" windowHeight="7875" activeTab="0"/>
  </bookViews>
  <sheets>
    <sheet name="2016 (2)" sheetId="1" r:id="rId1"/>
    <sheet name="Лист2" sheetId="2" r:id="rId2"/>
    <sheet name="Лист3" sheetId="3" r:id="rId3"/>
  </sheets>
  <definedNames>
    <definedName name="_xlnm.Print_Area" localSheetId="0">'2016 (2)'!$A$1:$F$82</definedName>
  </definedNames>
  <calcPr fullCalcOnLoad="1"/>
</workbook>
</file>

<file path=xl/sharedStrings.xml><?xml version="1.0" encoding="utf-8"?>
<sst xmlns="http://schemas.openxmlformats.org/spreadsheetml/2006/main" count="126" uniqueCount="94">
  <si>
    <t>Наименование</t>
  </si>
  <si>
    <t xml:space="preserve">  Целевая статья</t>
  </si>
  <si>
    <t>Вид расходов</t>
  </si>
  <si>
    <t>Муниципальная программа «Обеспечение первичных мер пожарной безопасности в границах населенных пунктов и осуществление  мероприятий по обеспечению безопасности людей на водных объектах»</t>
  </si>
  <si>
    <t>Мероприятия по обеспечению безопасности граждан на водных объектах</t>
  </si>
  <si>
    <t>Закупка товаров, работ, услуг для государственных (муниципальных) нужд</t>
  </si>
  <si>
    <t>Мероприятия по обеспечению первичных мер пожарной безопасности в границах населенных пунктов, расположенных на территории поселения</t>
  </si>
  <si>
    <t>Субсидия на финансирование дорожного хозяйства</t>
  </si>
  <si>
    <t>Мероприятия по строительству, ремонту и содержанию колодцев (по заключенному соглашению)</t>
  </si>
  <si>
    <t>Мероприятия по организации и содержанию уличного освещения</t>
  </si>
  <si>
    <t>Осуществление мероприятий по озеленению территории поселения</t>
  </si>
  <si>
    <t>Мероприятия  по организации и содержанию мест захоронения</t>
  </si>
  <si>
    <t>Межбюджетные трансферты</t>
  </si>
  <si>
    <t>Непрограммные расходы</t>
  </si>
  <si>
    <t>Осуществление первичного воинского учета на территориях, где отсутствуют военные комиссариаты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</si>
  <si>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</si>
  <si>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Глава муниципального образования</t>
  </si>
  <si>
    <t>Центральный аппарат</t>
  </si>
  <si>
    <t>Иные бюджетные ассигнования</t>
  </si>
  <si>
    <t>Другие общегосударственные вопросы</t>
  </si>
  <si>
    <t>Всего</t>
  </si>
  <si>
    <t xml:space="preserve">к решению Муниципального Совета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</si>
  <si>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Приволжского сельского поселения                                                                                                                                                                      </t>
  </si>
  <si>
    <t>Муниципальная программа «Развитие дорожного хозяйства в Приволжском сельском поселении»</t>
  </si>
  <si>
    <t>Муниципальная программа «Жилищно – коммунальное хозяйство в Приволжском сельском поселении»</t>
  </si>
  <si>
    <t>Мероприятие по содержанию и ремонту муниципального жилищного фонда</t>
  </si>
  <si>
    <t>Мероприятия по организации и содержанию прочих объектов благоустройства</t>
  </si>
  <si>
    <t>Муниципальная программа «Развитие культуры, физической культуры, спорта и молодежной политики в Приволжском сельском поселении»</t>
  </si>
  <si>
    <t xml:space="preserve">Резервный фонд </t>
  </si>
  <si>
    <t>Социальное обеспечение и иные выплаты населению</t>
  </si>
  <si>
    <t>Государственная поддержка неработающих пенсионеров</t>
  </si>
  <si>
    <t xml:space="preserve">01 0 00 00000 </t>
  </si>
  <si>
    <t>04 0 00 00000</t>
  </si>
  <si>
    <t>05 0 00 00000</t>
  </si>
  <si>
    <t>Содержание, ремонт автомобильных дорог внутри населенных пунктов (местный бюджет)</t>
  </si>
  <si>
    <t>02 0 01 20030</t>
  </si>
  <si>
    <t>01 0 01 20010</t>
  </si>
  <si>
    <t>Содержание автомобильных дорог между населенными пунктами (по заключённому соглашению)</t>
  </si>
  <si>
    <t>03 0 02 20050</t>
  </si>
  <si>
    <t>02 0 01 40940</t>
  </si>
  <si>
    <t>03 0 01 20040</t>
  </si>
  <si>
    <t>03 0 03 20060</t>
  </si>
  <si>
    <t>03 0 04 20070</t>
  </si>
  <si>
    <t>03 0 05 40850</t>
  </si>
  <si>
    <t>03 0 00 00000</t>
  </si>
  <si>
    <t>02 0 00 00000</t>
  </si>
  <si>
    <t>03 0 06 20090</t>
  </si>
  <si>
    <t>Организация и осуществление мероприятий по работе с детьми и молодежью в поселении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</si>
  <si>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</si>
  <si>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Создание условий для обеспечения жителей поселения услугами организации культуры</t>
  </si>
  <si>
    <t>Создание условий для организации досуга жителей поселения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</si>
  <si>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</si>
  <si>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04 0 01 20100</t>
  </si>
  <si>
    <t>04 0 02 20110</t>
  </si>
  <si>
    <t>04 0 03 20120</t>
  </si>
  <si>
    <t>04 0 04 20130</t>
  </si>
  <si>
    <t>04 0 05 20140</t>
  </si>
  <si>
    <t>04 0 06 20150</t>
  </si>
  <si>
    <t>Поддержка молодых семей в приобретении (строительстве) жилья</t>
  </si>
  <si>
    <t>05 0 00 51180</t>
  </si>
  <si>
    <t>05 0 00 20160</t>
  </si>
  <si>
    <t>05 0 00 20170</t>
  </si>
  <si>
    <t>05 0 00 20190</t>
  </si>
  <si>
    <t>05 0 00 20200</t>
  </si>
  <si>
    <t>Иные межбюджетные трансферты по заключенному соглашению по исполнению казначейской системы исполнения бюджета (расходы на оплату труда)</t>
  </si>
  <si>
    <t>Иные межбюджетные трансферты по заключенному соглашению по исполнению казначейской системы исполнения бюджета (оплата программ)</t>
  </si>
  <si>
    <t>05 0 00 20210</t>
  </si>
  <si>
    <t>05 0 00 20180</t>
  </si>
  <si>
    <t>01 0 02 20020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</si>
  <si>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</si>
  <si>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02 0 01 72440</t>
  </si>
  <si>
    <t>02 0 01 74790</t>
  </si>
  <si>
    <t>Дотации на реализацию мероприятий, предусмотренных нормативными правовыми актами органов государственной власти Ярославской области(уличное освещение)</t>
  </si>
  <si>
    <t>Субсидия на благоустройство населенных пунктов Ярославской области</t>
  </si>
  <si>
    <t>03 0 01 73260</t>
  </si>
  <si>
    <t>03 0 01 74770</t>
  </si>
  <si>
    <t>Субсидия на реализацию мероприятий по строительству и реконструкции объектов водоснабжения и водоотведения за счет средств областного бюджета</t>
  </si>
  <si>
    <t>03 0 05 72040</t>
  </si>
  <si>
    <t>Субсидии на мероприятия подпрограммы "Обеспечение жильем молодых семей" федеральной целевой программы"Жилище"на 2015-2020 годы</t>
  </si>
  <si>
    <t>Субсидия "Государственная поддержка молодых семей ЯО в приобретении (строительстве) жилья</t>
  </si>
  <si>
    <t>04 0 06 R0200</t>
  </si>
  <si>
    <t>04 0 06 50200</t>
  </si>
  <si>
    <t>Субсидия на развитие сети плоскостных спортивных сооружений в муниципальных образованиях Ярославской области</t>
  </si>
  <si>
    <t>04 0 05 71970</t>
  </si>
  <si>
    <t>Межбюджетные трансферты на содействие решению вопросов местного значения по обращениям депутатов Ярославской областной Думы</t>
  </si>
  <si>
    <t>04 0 06 20160</t>
  </si>
  <si>
    <t>05 0 00 20220</t>
  </si>
  <si>
    <t xml:space="preserve">Исполнение расходов  бюджета Приволжского сельского поселения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за 2016 год </t>
  </si>
  <si>
    <t>% исполнения</t>
  </si>
  <si>
    <t>Утверждено 2016 г                     (руб.)</t>
  </si>
  <si>
    <t>Исполнено  2016 г                     (руб.)</t>
  </si>
  <si>
    <t xml:space="preserve">к решению Муниципального Совета                                  </t>
  </si>
  <si>
    <t>Приложение  № 3</t>
  </si>
  <si>
    <t>от  25.04.2017 г.    № 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</si>
</sst>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 horizontal="right"/>
    </xf>
    <xf numFmtId="0" fontId="44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wrapText="1"/>
    </xf>
    <xf numFmtId="4" fontId="47" fillId="0" borderId="10" xfId="0" applyNumberFormat="1" applyFont="1" applyFill="1" applyBorder="1" applyAlignment="1">
      <alignment horizontal="center" wrapText="1"/>
    </xf>
    <xf numFmtId="0" fontId="45" fillId="0" borderId="10" xfId="0" applyFont="1" applyFill="1" applyBorder="1" applyAlignment="1">
      <alignment vertical="top" wrapText="1"/>
    </xf>
    <xf numFmtId="4" fontId="45" fillId="0" borderId="10" xfId="0" applyNumberFormat="1" applyFont="1" applyFill="1" applyBorder="1" applyAlignment="1">
      <alignment horizontal="center" wrapText="1"/>
    </xf>
    <xf numFmtId="0" fontId="48" fillId="0" borderId="10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horizontal="center" wrapText="1"/>
    </xf>
    <xf numFmtId="4" fontId="48" fillId="0" borderId="10" xfId="0" applyNumberFormat="1" applyFont="1" applyFill="1" applyBorder="1" applyAlignment="1">
      <alignment horizontal="center" wrapText="1"/>
    </xf>
    <xf numFmtId="2" fontId="47" fillId="0" borderId="10" xfId="0" applyNumberFormat="1" applyFont="1" applyFill="1" applyBorder="1" applyAlignment="1">
      <alignment horizontal="center" wrapText="1"/>
    </xf>
    <xf numFmtId="0" fontId="48" fillId="0" borderId="10" xfId="0" applyFont="1" applyFill="1" applyBorder="1" applyAlignment="1">
      <alignment horizontal="center" vertical="top" wrapText="1"/>
    </xf>
    <xf numFmtId="2" fontId="45" fillId="0" borderId="10" xfId="0" applyNumberFormat="1" applyFont="1" applyFill="1" applyBorder="1" applyAlignment="1">
      <alignment horizontal="center" wrapText="1"/>
    </xf>
    <xf numFmtId="0" fontId="45" fillId="0" borderId="10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wrapText="1"/>
    </xf>
    <xf numFmtId="4" fontId="48" fillId="0" borderId="10" xfId="0" applyNumberFormat="1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vertical="top" wrapText="1"/>
    </xf>
    <xf numFmtId="0" fontId="45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4" fontId="9" fillId="0" borderId="10" xfId="0" applyNumberFormat="1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4" fontId="49" fillId="0" borderId="0" xfId="0" applyNumberFormat="1" applyFont="1" applyFill="1" applyAlignment="1">
      <alignment/>
    </xf>
    <xf numFmtId="4" fontId="45" fillId="0" borderId="10" xfId="0" applyNumberFormat="1" applyFont="1" applyFill="1" applyBorder="1" applyAlignment="1">
      <alignment horizontal="center" vertical="top" wrapText="1"/>
    </xf>
    <xf numFmtId="4" fontId="10" fillId="0" borderId="10" xfId="0" applyNumberFormat="1" applyFont="1" applyFill="1" applyBorder="1" applyAlignment="1">
      <alignment horizontal="center" vertical="top" wrapText="1"/>
    </xf>
    <xf numFmtId="14" fontId="45" fillId="0" borderId="10" xfId="0" applyNumberFormat="1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 vertical="top" wrapText="1"/>
    </xf>
    <xf numFmtId="2" fontId="9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wrapText="1"/>
    </xf>
    <xf numFmtId="0" fontId="50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45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5" fillId="0" borderId="0" xfId="0" applyFont="1" applyFill="1" applyAlignment="1">
      <alignment horizontal="right"/>
    </xf>
    <xf numFmtId="0" fontId="49" fillId="0" borderId="0" xfId="0" applyFont="1" applyFill="1" applyAlignment="1">
      <alignment horizontal="right"/>
    </xf>
    <xf numFmtId="164" fontId="47" fillId="0" borderId="10" xfId="0" applyNumberFormat="1" applyFont="1" applyFill="1" applyBorder="1" applyAlignment="1">
      <alignment horizontal="center" wrapText="1"/>
    </xf>
    <xf numFmtId="164" fontId="45" fillId="0" borderId="10" xfId="0" applyNumberFormat="1" applyFont="1" applyFill="1" applyBorder="1" applyAlignment="1">
      <alignment horizontal="center" wrapText="1"/>
    </xf>
    <xf numFmtId="164" fontId="48" fillId="0" borderId="10" xfId="0" applyNumberFormat="1" applyFont="1" applyFill="1" applyBorder="1" applyAlignment="1">
      <alignment horizontal="center" wrapText="1"/>
    </xf>
    <xf numFmtId="0" fontId="45" fillId="0" borderId="11" xfId="0" applyFont="1" applyFill="1" applyBorder="1" applyAlignment="1">
      <alignment horizontal="center" wrapText="1"/>
    </xf>
    <xf numFmtId="0" fontId="45" fillId="0" borderId="12" xfId="0" applyFont="1" applyFill="1" applyBorder="1" applyAlignment="1">
      <alignment horizontal="center" wrapText="1"/>
    </xf>
    <xf numFmtId="0" fontId="45" fillId="0" borderId="0" xfId="0" applyFont="1" applyFill="1" applyAlignment="1">
      <alignment horizontal="left"/>
    </xf>
    <xf numFmtId="0" fontId="49" fillId="0" borderId="0" xfId="0" applyFont="1" applyFill="1" applyAlignment="1">
      <alignment horizontal="left"/>
    </xf>
    <xf numFmtId="0" fontId="51" fillId="0" borderId="13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view="pageBreakPreview" zoomScale="130" zoomScaleSheetLayoutView="130" zoomScalePageLayoutView="0" workbookViewId="0" topLeftCell="A43">
      <selection activeCell="B8" sqref="B8"/>
    </sheetView>
  </sheetViews>
  <sheetFormatPr defaultColWidth="9.140625" defaultRowHeight="15"/>
  <cols>
    <col min="1" max="1" width="60.00390625" style="1" customWidth="1"/>
    <col min="2" max="2" width="12.57421875" style="1" customWidth="1"/>
    <col min="3" max="3" width="8.28125" style="1" customWidth="1"/>
    <col min="4" max="4" width="12.140625" style="1" customWidth="1"/>
    <col min="5" max="5" width="13.28125" style="27" customWidth="1"/>
    <col min="6" max="6" width="8.00390625" style="1" customWidth="1"/>
    <col min="7" max="7" width="9.140625" style="1" customWidth="1"/>
    <col min="8" max="8" width="12.28125" style="1" bestFit="1" customWidth="1"/>
    <col min="9" max="16384" width="9.140625" style="1" customWidth="1"/>
  </cols>
  <sheetData>
    <row r="1" spans="2:6" ht="15" customHeight="1">
      <c r="B1" s="38"/>
      <c r="C1" s="38"/>
      <c r="D1" s="47" t="s">
        <v>92</v>
      </c>
      <c r="E1" s="47"/>
      <c r="F1" s="47"/>
    </row>
    <row r="2" spans="2:6" ht="15" customHeight="1">
      <c r="B2" s="40" t="s">
        <v>21</v>
      </c>
      <c r="C2" s="40"/>
      <c r="D2" s="47" t="s">
        <v>91</v>
      </c>
      <c r="E2" s="47"/>
      <c r="F2" s="47"/>
    </row>
    <row r="3" spans="1:6" ht="15.75">
      <c r="A3" s="2"/>
      <c r="B3" s="41" t="s">
        <v>22</v>
      </c>
      <c r="C3" s="41"/>
      <c r="D3" s="48" t="s">
        <v>22</v>
      </c>
      <c r="E3" s="48"/>
      <c r="F3" s="48"/>
    </row>
    <row r="4" spans="1:6" ht="12" customHeight="1">
      <c r="A4" s="2"/>
      <c r="B4" s="39"/>
      <c r="C4" s="39"/>
      <c r="D4" s="48" t="s">
        <v>93</v>
      </c>
      <c r="E4" s="48"/>
      <c r="F4" s="48"/>
    </row>
    <row r="5" spans="1:6" ht="61.5" customHeight="1">
      <c r="A5" s="49" t="s">
        <v>87</v>
      </c>
      <c r="B5" s="49"/>
      <c r="C5" s="49"/>
      <c r="D5" s="49"/>
      <c r="E5" s="49"/>
      <c r="F5" s="49"/>
    </row>
    <row r="6" spans="1:6" ht="15" customHeight="1">
      <c r="A6" s="45" t="s">
        <v>0</v>
      </c>
      <c r="B6" s="45" t="s">
        <v>1</v>
      </c>
      <c r="C6" s="45" t="s">
        <v>2</v>
      </c>
      <c r="D6" s="45" t="s">
        <v>89</v>
      </c>
      <c r="E6" s="45" t="s">
        <v>90</v>
      </c>
      <c r="F6" s="45" t="s">
        <v>88</v>
      </c>
    </row>
    <row r="7" spans="1:6" ht="21.75" customHeight="1">
      <c r="A7" s="46"/>
      <c r="B7" s="46"/>
      <c r="C7" s="46"/>
      <c r="D7" s="46"/>
      <c r="E7" s="46"/>
      <c r="F7" s="46"/>
    </row>
    <row r="8" spans="1:6" ht="40.5" customHeight="1">
      <c r="A8" s="5" t="s">
        <v>3</v>
      </c>
      <c r="B8" s="6" t="s">
        <v>31</v>
      </c>
      <c r="C8" s="4"/>
      <c r="D8" s="7">
        <f>D9+D11</f>
        <v>195000</v>
      </c>
      <c r="E8" s="7">
        <f>E9+E11</f>
        <v>188361.2</v>
      </c>
      <c r="F8" s="42">
        <f>E8/D8*100</f>
        <v>96.59548717948718</v>
      </c>
    </row>
    <row r="9" spans="1:6" ht="38.25">
      <c r="A9" s="8" t="s">
        <v>6</v>
      </c>
      <c r="B9" s="30" t="s">
        <v>36</v>
      </c>
      <c r="C9" s="4"/>
      <c r="D9" s="9">
        <f>D10</f>
        <v>160000</v>
      </c>
      <c r="E9" s="9">
        <f>E10</f>
        <v>159973</v>
      </c>
      <c r="F9" s="43">
        <f aca="true" t="shared" si="0" ref="F9:F72">E9/D9*100</f>
        <v>99.983125</v>
      </c>
    </row>
    <row r="10" spans="1:6" ht="25.5">
      <c r="A10" s="10" t="s">
        <v>5</v>
      </c>
      <c r="B10" s="4"/>
      <c r="C10" s="11">
        <v>200</v>
      </c>
      <c r="D10" s="12">
        <v>160000</v>
      </c>
      <c r="E10" s="12">
        <v>159973</v>
      </c>
      <c r="F10" s="44">
        <f t="shared" si="0"/>
        <v>99.983125</v>
      </c>
    </row>
    <row r="11" spans="1:6" ht="25.5">
      <c r="A11" s="8" t="s">
        <v>4</v>
      </c>
      <c r="B11" s="30" t="s">
        <v>68</v>
      </c>
      <c r="C11" s="4"/>
      <c r="D11" s="9">
        <f>D12</f>
        <v>35000</v>
      </c>
      <c r="E11" s="9">
        <f>E12</f>
        <v>28388.2</v>
      </c>
      <c r="F11" s="43">
        <f t="shared" si="0"/>
        <v>81.10914285714286</v>
      </c>
    </row>
    <row r="12" spans="1:6" ht="25.5">
      <c r="A12" s="10" t="s">
        <v>5</v>
      </c>
      <c r="B12" s="6"/>
      <c r="C12" s="11">
        <v>200</v>
      </c>
      <c r="D12" s="12">
        <v>35000</v>
      </c>
      <c r="E12" s="12">
        <v>28388.2</v>
      </c>
      <c r="F12" s="44">
        <f t="shared" si="0"/>
        <v>81.10914285714286</v>
      </c>
    </row>
    <row r="13" spans="1:6" ht="24.75" customHeight="1">
      <c r="A13" s="5" t="s">
        <v>23</v>
      </c>
      <c r="B13" s="13" t="s">
        <v>45</v>
      </c>
      <c r="C13" s="4"/>
      <c r="D13" s="7">
        <f>D14+D16+D18+D20</f>
        <v>10626537.72</v>
      </c>
      <c r="E13" s="7">
        <f>E14+E16+E18+E20</f>
        <v>10481730.52</v>
      </c>
      <c r="F13" s="42">
        <f t="shared" si="0"/>
        <v>98.63730592394678</v>
      </c>
    </row>
    <row r="14" spans="1:6" ht="25.5">
      <c r="A14" s="8" t="s">
        <v>34</v>
      </c>
      <c r="B14" s="30" t="s">
        <v>35</v>
      </c>
      <c r="C14" s="14"/>
      <c r="D14" s="12">
        <f>D15</f>
        <v>3849076.72</v>
      </c>
      <c r="E14" s="12">
        <f>E15</f>
        <v>3704554.4</v>
      </c>
      <c r="F14" s="44">
        <f t="shared" si="0"/>
        <v>96.24527307421401</v>
      </c>
    </row>
    <row r="15" spans="1:6" ht="25.5">
      <c r="A15" s="10" t="s">
        <v>5</v>
      </c>
      <c r="B15" s="15"/>
      <c r="C15" s="11">
        <v>200</v>
      </c>
      <c r="D15" s="12">
        <v>3849076.72</v>
      </c>
      <c r="E15" s="12">
        <v>3704554.4</v>
      </c>
      <c r="F15" s="44">
        <f t="shared" si="0"/>
        <v>96.24527307421401</v>
      </c>
    </row>
    <row r="16" spans="1:6" ht="25.5">
      <c r="A16" s="8" t="s">
        <v>37</v>
      </c>
      <c r="B16" s="4" t="s">
        <v>39</v>
      </c>
      <c r="C16" s="16"/>
      <c r="D16" s="9">
        <f>D17</f>
        <v>1757605</v>
      </c>
      <c r="E16" s="9">
        <f>E17</f>
        <v>1757320.12</v>
      </c>
      <c r="F16" s="43">
        <f t="shared" si="0"/>
        <v>99.98379158001941</v>
      </c>
    </row>
    <row r="17" spans="1:6" ht="25.5">
      <c r="A17" s="10" t="s">
        <v>5</v>
      </c>
      <c r="B17" s="15"/>
      <c r="C17" s="4">
        <v>200</v>
      </c>
      <c r="D17" s="12">
        <v>1757605</v>
      </c>
      <c r="E17" s="12">
        <v>1757320.12</v>
      </c>
      <c r="F17" s="44">
        <f t="shared" si="0"/>
        <v>99.98379158001941</v>
      </c>
    </row>
    <row r="18" spans="1:6" ht="15">
      <c r="A18" s="8" t="s">
        <v>7</v>
      </c>
      <c r="B18" s="4" t="s">
        <v>70</v>
      </c>
      <c r="C18" s="16"/>
      <c r="D18" s="28">
        <f>D19</f>
        <v>3609706</v>
      </c>
      <c r="E18" s="28">
        <f>E19</f>
        <v>3609706</v>
      </c>
      <c r="F18" s="43">
        <f t="shared" si="0"/>
        <v>100</v>
      </c>
    </row>
    <row r="19" spans="1:6" ht="25.5">
      <c r="A19" s="10" t="s">
        <v>5</v>
      </c>
      <c r="B19" s="15"/>
      <c r="C19" s="11">
        <v>200</v>
      </c>
      <c r="D19" s="12">
        <v>3609706</v>
      </c>
      <c r="E19" s="12">
        <v>3609706</v>
      </c>
      <c r="F19" s="44">
        <f t="shared" si="0"/>
        <v>100</v>
      </c>
    </row>
    <row r="20" spans="1:6" ht="38.25">
      <c r="A20" s="8" t="s">
        <v>69</v>
      </c>
      <c r="B20" s="4" t="s">
        <v>71</v>
      </c>
      <c r="C20" s="16"/>
      <c r="D20" s="9">
        <f>D21</f>
        <v>1410150</v>
      </c>
      <c r="E20" s="9">
        <f>E21</f>
        <v>1410150</v>
      </c>
      <c r="F20" s="43">
        <f t="shared" si="0"/>
        <v>100</v>
      </c>
    </row>
    <row r="21" spans="1:6" ht="25.5">
      <c r="A21" s="10" t="s">
        <v>5</v>
      </c>
      <c r="B21" s="15"/>
      <c r="C21" s="11">
        <v>200</v>
      </c>
      <c r="D21" s="12">
        <v>1410150</v>
      </c>
      <c r="E21" s="12">
        <v>1410150</v>
      </c>
      <c r="F21" s="44">
        <f t="shared" si="0"/>
        <v>100</v>
      </c>
    </row>
    <row r="22" spans="1:6" ht="27">
      <c r="A22" s="5" t="s">
        <v>24</v>
      </c>
      <c r="B22" s="13" t="s">
        <v>44</v>
      </c>
      <c r="C22" s="16"/>
      <c r="D22" s="7">
        <f>D35+D25+D27+D39+D23+D29+D31+D33+D37</f>
        <v>6398465.62</v>
      </c>
      <c r="E22" s="7">
        <f>E35+E25+E27+E39+E23+E29+E31+E33+E37</f>
        <v>5145475.33</v>
      </c>
      <c r="F22" s="42">
        <f t="shared" si="0"/>
        <v>80.41733183525334</v>
      </c>
    </row>
    <row r="23" spans="1:6" ht="15">
      <c r="A23" s="8" t="s">
        <v>9</v>
      </c>
      <c r="B23" s="4" t="s">
        <v>40</v>
      </c>
      <c r="C23" s="4"/>
      <c r="D23" s="9">
        <f>D24</f>
        <v>1570000</v>
      </c>
      <c r="E23" s="9">
        <f>E24</f>
        <v>1430105.05</v>
      </c>
      <c r="F23" s="43">
        <f t="shared" si="0"/>
        <v>91.08949363057324</v>
      </c>
    </row>
    <row r="24" spans="1:6" ht="25.5">
      <c r="A24" s="10" t="s">
        <v>5</v>
      </c>
      <c r="B24" s="4"/>
      <c r="C24" s="11">
        <v>200</v>
      </c>
      <c r="D24" s="12">
        <v>1570000</v>
      </c>
      <c r="E24" s="12">
        <v>1430105.05</v>
      </c>
      <c r="F24" s="44">
        <f t="shared" si="0"/>
        <v>91.08949363057324</v>
      </c>
    </row>
    <row r="25" spans="1:6" ht="38.25">
      <c r="A25" s="8" t="s">
        <v>72</v>
      </c>
      <c r="B25" s="4" t="s">
        <v>74</v>
      </c>
      <c r="C25" s="4"/>
      <c r="D25" s="9">
        <f>D26</f>
        <v>1501000</v>
      </c>
      <c r="E25" s="9">
        <f>E26</f>
        <v>1501000</v>
      </c>
      <c r="F25" s="43">
        <f t="shared" si="0"/>
        <v>100</v>
      </c>
    </row>
    <row r="26" spans="1:6" ht="25.5">
      <c r="A26" s="10" t="s">
        <v>5</v>
      </c>
      <c r="B26" s="4"/>
      <c r="C26" s="11">
        <v>200</v>
      </c>
      <c r="D26" s="12">
        <v>1501000</v>
      </c>
      <c r="E26" s="12">
        <v>1501000</v>
      </c>
      <c r="F26" s="44">
        <f t="shared" si="0"/>
        <v>100</v>
      </c>
    </row>
    <row r="27" spans="1:6" ht="25.5">
      <c r="A27" s="10" t="s">
        <v>73</v>
      </c>
      <c r="B27" s="4" t="s">
        <v>75</v>
      </c>
      <c r="C27" s="11"/>
      <c r="D27" s="9">
        <f>D28</f>
        <v>1020000</v>
      </c>
      <c r="E27" s="9">
        <f>E28</f>
        <v>111718.86</v>
      </c>
      <c r="F27" s="43">
        <f t="shared" si="0"/>
        <v>10.952829411764705</v>
      </c>
    </row>
    <row r="28" spans="1:6" ht="25.5">
      <c r="A28" s="10" t="s">
        <v>5</v>
      </c>
      <c r="B28" s="4"/>
      <c r="C28" s="11">
        <v>200</v>
      </c>
      <c r="D28" s="12">
        <v>1020000</v>
      </c>
      <c r="E28" s="12">
        <v>111718.86</v>
      </c>
      <c r="F28" s="44">
        <f t="shared" si="0"/>
        <v>10.952829411764705</v>
      </c>
    </row>
    <row r="29" spans="1:6" ht="15">
      <c r="A29" s="8" t="s">
        <v>10</v>
      </c>
      <c r="B29" s="4" t="s">
        <v>38</v>
      </c>
      <c r="C29" s="31"/>
      <c r="D29" s="28">
        <f>D30</f>
        <v>358993.62</v>
      </c>
      <c r="E29" s="28">
        <f>E30</f>
        <v>358554.87</v>
      </c>
      <c r="F29" s="43">
        <f t="shared" si="0"/>
        <v>99.8777833433363</v>
      </c>
    </row>
    <row r="30" spans="1:6" ht="26.25">
      <c r="A30" s="17" t="s">
        <v>5</v>
      </c>
      <c r="B30" s="4"/>
      <c r="C30" s="11">
        <v>200</v>
      </c>
      <c r="D30" s="12">
        <v>358993.62</v>
      </c>
      <c r="E30" s="12">
        <v>358554.87</v>
      </c>
      <c r="F30" s="43">
        <f t="shared" si="0"/>
        <v>99.8777833433363</v>
      </c>
    </row>
    <row r="31" spans="1:6" ht="15">
      <c r="A31" s="8" t="s">
        <v>11</v>
      </c>
      <c r="B31" s="4" t="s">
        <v>41</v>
      </c>
      <c r="C31" s="4"/>
      <c r="D31" s="9">
        <f>D32</f>
        <v>151000</v>
      </c>
      <c r="E31" s="9">
        <f>E32</f>
        <v>150989.99</v>
      </c>
      <c r="F31" s="43">
        <f t="shared" si="0"/>
        <v>99.99337086092714</v>
      </c>
    </row>
    <row r="32" spans="1:6" ht="25.5">
      <c r="A32" s="10" t="s">
        <v>5</v>
      </c>
      <c r="B32" s="4"/>
      <c r="C32" s="11">
        <v>200</v>
      </c>
      <c r="D32" s="12">
        <v>151000</v>
      </c>
      <c r="E32" s="12">
        <v>150989.99</v>
      </c>
      <c r="F32" s="43">
        <f t="shared" si="0"/>
        <v>99.99337086092714</v>
      </c>
    </row>
    <row r="33" spans="1:6" ht="25.5">
      <c r="A33" s="8" t="s">
        <v>26</v>
      </c>
      <c r="B33" s="15" t="s">
        <v>42</v>
      </c>
      <c r="C33" s="16"/>
      <c r="D33" s="9">
        <f>D34</f>
        <v>758380</v>
      </c>
      <c r="E33" s="9">
        <f>E34</f>
        <v>755128.41</v>
      </c>
      <c r="F33" s="43">
        <f t="shared" si="0"/>
        <v>99.57124528600438</v>
      </c>
    </row>
    <row r="34" spans="1:6" ht="26.25">
      <c r="A34" s="17" t="s">
        <v>5</v>
      </c>
      <c r="B34" s="15"/>
      <c r="C34" s="11">
        <v>200</v>
      </c>
      <c r="D34" s="12">
        <v>758380</v>
      </c>
      <c r="E34" s="12">
        <v>755128.41</v>
      </c>
      <c r="F34" s="44">
        <f t="shared" si="0"/>
        <v>99.57124528600438</v>
      </c>
    </row>
    <row r="35" spans="1:6" ht="25.5">
      <c r="A35" s="8" t="s">
        <v>8</v>
      </c>
      <c r="B35" s="15" t="s">
        <v>43</v>
      </c>
      <c r="C35" s="16"/>
      <c r="D35" s="9">
        <f>D36</f>
        <v>513000</v>
      </c>
      <c r="E35" s="9">
        <f>E36</f>
        <v>512191.11</v>
      </c>
      <c r="F35" s="43">
        <f t="shared" si="0"/>
        <v>99.8423216374269</v>
      </c>
    </row>
    <row r="36" spans="1:6" ht="25.5">
      <c r="A36" s="10" t="s">
        <v>5</v>
      </c>
      <c r="B36" s="15"/>
      <c r="C36" s="11">
        <v>200</v>
      </c>
      <c r="D36" s="12">
        <v>513000</v>
      </c>
      <c r="E36" s="12">
        <v>512191.11</v>
      </c>
      <c r="F36" s="43">
        <f t="shared" si="0"/>
        <v>99.8423216374269</v>
      </c>
    </row>
    <row r="37" spans="1:6" ht="38.25">
      <c r="A37" s="8" t="s">
        <v>76</v>
      </c>
      <c r="B37" s="15" t="s">
        <v>77</v>
      </c>
      <c r="C37" s="16"/>
      <c r="D37" s="12">
        <f>D38</f>
        <v>503092</v>
      </c>
      <c r="E37" s="12">
        <f>E38</f>
        <v>303092</v>
      </c>
      <c r="F37" s="43">
        <f t="shared" si="0"/>
        <v>60.245839727127446</v>
      </c>
    </row>
    <row r="38" spans="1:6" ht="25.5">
      <c r="A38" s="10" t="s">
        <v>5</v>
      </c>
      <c r="B38" s="15"/>
      <c r="C38" s="11">
        <v>200</v>
      </c>
      <c r="D38" s="12">
        <v>503092</v>
      </c>
      <c r="E38" s="12">
        <v>303092</v>
      </c>
      <c r="F38" s="43">
        <f t="shared" si="0"/>
        <v>60.245839727127446</v>
      </c>
    </row>
    <row r="39" spans="1:6" ht="25.5">
      <c r="A39" s="8" t="s">
        <v>25</v>
      </c>
      <c r="B39" s="4" t="s">
        <v>46</v>
      </c>
      <c r="C39" s="16"/>
      <c r="D39" s="9">
        <f>D40</f>
        <v>23000</v>
      </c>
      <c r="E39" s="9">
        <f>E40</f>
        <v>22695.04</v>
      </c>
      <c r="F39" s="43">
        <f t="shared" si="0"/>
        <v>98.67408695652175</v>
      </c>
    </row>
    <row r="40" spans="1:6" ht="25.5">
      <c r="A40" s="10" t="s">
        <v>5</v>
      </c>
      <c r="B40" s="4"/>
      <c r="C40" s="11">
        <v>200</v>
      </c>
      <c r="D40" s="12">
        <v>23000</v>
      </c>
      <c r="E40" s="12">
        <v>22695.04</v>
      </c>
      <c r="F40" s="43">
        <f t="shared" si="0"/>
        <v>98.67408695652175</v>
      </c>
    </row>
    <row r="41" spans="1:6" ht="27.75" customHeight="1">
      <c r="A41" s="5" t="s">
        <v>27</v>
      </c>
      <c r="B41" s="13" t="s">
        <v>32</v>
      </c>
      <c r="C41" s="4"/>
      <c r="D41" s="7">
        <f>D42+D44+D46+D48+D50+D56+D58+D60+D52+D54</f>
        <v>3880423.3</v>
      </c>
      <c r="E41" s="7">
        <f>E42+E44+E46+E48+E50+E56+E58+E60+E52+E54</f>
        <v>3880415.46</v>
      </c>
      <c r="F41" s="42">
        <f t="shared" si="0"/>
        <v>99.99979796018647</v>
      </c>
    </row>
    <row r="42" spans="1:6" ht="26.25" customHeight="1">
      <c r="A42" s="8" t="s">
        <v>47</v>
      </c>
      <c r="B42" s="15" t="s">
        <v>52</v>
      </c>
      <c r="C42" s="4"/>
      <c r="D42" s="9">
        <f>D43</f>
        <v>137815</v>
      </c>
      <c r="E42" s="9">
        <f>E43</f>
        <v>137815</v>
      </c>
      <c r="F42" s="43">
        <f t="shared" si="0"/>
        <v>100</v>
      </c>
    </row>
    <row r="43" spans="1:6" ht="13.5" customHeight="1">
      <c r="A43" s="10" t="s">
        <v>12</v>
      </c>
      <c r="B43" s="15"/>
      <c r="C43" s="14">
        <v>500</v>
      </c>
      <c r="D43" s="18">
        <v>137815</v>
      </c>
      <c r="E43" s="18">
        <v>137815</v>
      </c>
      <c r="F43" s="43">
        <f t="shared" si="0"/>
        <v>100</v>
      </c>
    </row>
    <row r="44" spans="1:6" ht="27.75" customHeight="1">
      <c r="A44" s="8" t="s">
        <v>48</v>
      </c>
      <c r="B44" s="15" t="s">
        <v>53</v>
      </c>
      <c r="C44" s="4"/>
      <c r="D44" s="9">
        <f>D45</f>
        <v>145583</v>
      </c>
      <c r="E44" s="9">
        <f>E45</f>
        <v>145583</v>
      </c>
      <c r="F44" s="43">
        <f t="shared" si="0"/>
        <v>100</v>
      </c>
    </row>
    <row r="45" spans="1:6" ht="17.25" customHeight="1">
      <c r="A45" s="10" t="s">
        <v>12</v>
      </c>
      <c r="B45" s="15"/>
      <c r="C45" s="14">
        <v>500</v>
      </c>
      <c r="D45" s="12">
        <v>145583</v>
      </c>
      <c r="E45" s="12">
        <v>145583</v>
      </c>
      <c r="F45" s="44">
        <f t="shared" si="0"/>
        <v>100</v>
      </c>
    </row>
    <row r="46" spans="1:6" ht="27.75" customHeight="1">
      <c r="A46" s="8" t="s">
        <v>49</v>
      </c>
      <c r="B46" s="15" t="s">
        <v>54</v>
      </c>
      <c r="C46" s="4"/>
      <c r="D46" s="9">
        <f>D47</f>
        <v>236250</v>
      </c>
      <c r="E46" s="9">
        <f>E47</f>
        <v>236250</v>
      </c>
      <c r="F46" s="43">
        <f t="shared" si="0"/>
        <v>100</v>
      </c>
    </row>
    <row r="47" spans="1:6" ht="15.75" customHeight="1">
      <c r="A47" s="10" t="s">
        <v>12</v>
      </c>
      <c r="B47" s="15"/>
      <c r="C47" s="14">
        <v>500</v>
      </c>
      <c r="D47" s="12">
        <v>236250</v>
      </c>
      <c r="E47" s="12">
        <v>236250</v>
      </c>
      <c r="F47" s="44">
        <f t="shared" si="0"/>
        <v>100</v>
      </c>
    </row>
    <row r="48" spans="1:6" ht="15">
      <c r="A48" s="8" t="s">
        <v>50</v>
      </c>
      <c r="B48" s="15" t="s">
        <v>55</v>
      </c>
      <c r="C48" s="4"/>
      <c r="D48" s="9">
        <f>D49</f>
        <v>165000</v>
      </c>
      <c r="E48" s="9">
        <f>E49</f>
        <v>164999.35</v>
      </c>
      <c r="F48" s="43">
        <f t="shared" si="0"/>
        <v>99.99960606060606</v>
      </c>
    </row>
    <row r="49" spans="1:6" ht="25.5">
      <c r="A49" s="10" t="s">
        <v>5</v>
      </c>
      <c r="B49" s="13"/>
      <c r="C49" s="11">
        <v>200</v>
      </c>
      <c r="D49" s="12">
        <v>165000</v>
      </c>
      <c r="E49" s="12">
        <v>164999.35</v>
      </c>
      <c r="F49" s="44">
        <f t="shared" si="0"/>
        <v>99.99960606060606</v>
      </c>
    </row>
    <row r="50" spans="1:6" ht="43.5" customHeight="1">
      <c r="A50" s="8" t="s">
        <v>51</v>
      </c>
      <c r="B50" s="15" t="s">
        <v>56</v>
      </c>
      <c r="C50" s="14"/>
      <c r="D50" s="9">
        <f>D51</f>
        <v>572900</v>
      </c>
      <c r="E50" s="9">
        <f>E51</f>
        <v>572892.81</v>
      </c>
      <c r="F50" s="43">
        <f t="shared" si="0"/>
        <v>99.9987449816722</v>
      </c>
    </row>
    <row r="51" spans="1:6" ht="25.5">
      <c r="A51" s="10" t="s">
        <v>5</v>
      </c>
      <c r="B51" s="13"/>
      <c r="C51" s="11">
        <v>200</v>
      </c>
      <c r="D51" s="12">
        <v>572900</v>
      </c>
      <c r="E51" s="12">
        <v>572892.81</v>
      </c>
      <c r="F51" s="44">
        <f t="shared" si="0"/>
        <v>99.9987449816722</v>
      </c>
    </row>
    <row r="52" spans="1:6" ht="25.5">
      <c r="A52" s="10" t="s">
        <v>82</v>
      </c>
      <c r="B52" s="15" t="s">
        <v>83</v>
      </c>
      <c r="C52" s="11"/>
      <c r="D52" s="9">
        <f>D53</f>
        <v>1913055</v>
      </c>
      <c r="E52" s="9">
        <f>E53</f>
        <v>1913055</v>
      </c>
      <c r="F52" s="43">
        <f t="shared" si="0"/>
        <v>100</v>
      </c>
    </row>
    <row r="53" spans="1:6" ht="25.5">
      <c r="A53" s="10" t="s">
        <v>5</v>
      </c>
      <c r="B53" s="13"/>
      <c r="C53" s="11">
        <v>200</v>
      </c>
      <c r="D53" s="12">
        <v>1913055</v>
      </c>
      <c r="E53" s="12">
        <v>1913055</v>
      </c>
      <c r="F53" s="44">
        <f t="shared" si="0"/>
        <v>100</v>
      </c>
    </row>
    <row r="54" spans="1:6" ht="28.5" customHeight="1">
      <c r="A54" s="21" t="s">
        <v>84</v>
      </c>
      <c r="B54" s="32" t="s">
        <v>85</v>
      </c>
      <c r="C54" s="33"/>
      <c r="D54" s="23">
        <f>D55</f>
        <v>219800</v>
      </c>
      <c r="E54" s="23">
        <f>E55</f>
        <v>219800</v>
      </c>
      <c r="F54" s="43">
        <f t="shared" si="0"/>
        <v>100</v>
      </c>
    </row>
    <row r="55" spans="1:6" ht="26.25">
      <c r="A55" s="34" t="s">
        <v>5</v>
      </c>
      <c r="B55" s="32"/>
      <c r="C55" s="35">
        <v>200</v>
      </c>
      <c r="D55" s="24">
        <v>219800</v>
      </c>
      <c r="E55" s="24">
        <v>219800</v>
      </c>
      <c r="F55" s="44">
        <f t="shared" si="0"/>
        <v>100</v>
      </c>
    </row>
    <row r="56" spans="1:6" ht="15">
      <c r="A56" s="8" t="s">
        <v>58</v>
      </c>
      <c r="B56" s="15" t="s">
        <v>57</v>
      </c>
      <c r="C56" s="14"/>
      <c r="D56" s="12">
        <f>D57</f>
        <v>154006.38</v>
      </c>
      <c r="E56" s="12">
        <f>E57</f>
        <v>154006.38</v>
      </c>
      <c r="F56" s="43">
        <f t="shared" si="0"/>
        <v>100</v>
      </c>
    </row>
    <row r="57" spans="1:6" ht="15">
      <c r="A57" s="8" t="s">
        <v>12</v>
      </c>
      <c r="B57" s="13"/>
      <c r="C57" s="14">
        <v>500</v>
      </c>
      <c r="D57" s="18">
        <v>154006.38</v>
      </c>
      <c r="E57" s="18">
        <v>154006.38</v>
      </c>
      <c r="F57" s="44">
        <f t="shared" si="0"/>
        <v>100</v>
      </c>
    </row>
    <row r="58" spans="1:6" ht="28.5" customHeight="1">
      <c r="A58" s="8" t="s">
        <v>78</v>
      </c>
      <c r="B58" s="15" t="s">
        <v>81</v>
      </c>
      <c r="C58" s="14"/>
      <c r="D58" s="18">
        <f>D59</f>
        <v>182007.54</v>
      </c>
      <c r="E58" s="18">
        <f>E59</f>
        <v>182007.54</v>
      </c>
      <c r="F58" s="43">
        <f t="shared" si="0"/>
        <v>100</v>
      </c>
    </row>
    <row r="59" spans="1:6" ht="15">
      <c r="A59" s="8" t="s">
        <v>12</v>
      </c>
      <c r="B59" s="15"/>
      <c r="C59" s="14">
        <v>500</v>
      </c>
      <c r="D59" s="18">
        <v>182007.54</v>
      </c>
      <c r="E59" s="18">
        <v>182007.54</v>
      </c>
      <c r="F59" s="44">
        <f t="shared" si="0"/>
        <v>100</v>
      </c>
    </row>
    <row r="60" spans="1:6" ht="25.5">
      <c r="A60" s="8" t="s">
        <v>79</v>
      </c>
      <c r="B60" s="15" t="s">
        <v>80</v>
      </c>
      <c r="C60" s="14"/>
      <c r="D60" s="18">
        <f>D61</f>
        <v>154006.38</v>
      </c>
      <c r="E60" s="18">
        <f>E61</f>
        <v>154006.38</v>
      </c>
      <c r="F60" s="43">
        <f t="shared" si="0"/>
        <v>100</v>
      </c>
    </row>
    <row r="61" spans="1:6" ht="15">
      <c r="A61" s="8" t="s">
        <v>12</v>
      </c>
      <c r="B61" s="15"/>
      <c r="C61" s="14">
        <v>500</v>
      </c>
      <c r="D61" s="18">
        <v>154006.38</v>
      </c>
      <c r="E61" s="18">
        <v>154006.38</v>
      </c>
      <c r="F61" s="44">
        <f t="shared" si="0"/>
        <v>100</v>
      </c>
    </row>
    <row r="62" spans="1:6" ht="15">
      <c r="A62" s="19" t="s">
        <v>13</v>
      </c>
      <c r="B62" s="13" t="s">
        <v>33</v>
      </c>
      <c r="C62" s="20"/>
      <c r="D62" s="7">
        <f>D63+D65+D67+D71+D73+D75+D78+D80</f>
        <v>8464545</v>
      </c>
      <c r="E62" s="7">
        <f>E63+E65+E67+E71+E73+E75+E78+E80</f>
        <v>8420427.110000001</v>
      </c>
      <c r="F62" s="42">
        <f t="shared" si="0"/>
        <v>99.47879194924242</v>
      </c>
    </row>
    <row r="63" spans="1:6" ht="25.5">
      <c r="A63" s="21" t="s">
        <v>14</v>
      </c>
      <c r="B63" s="4" t="s">
        <v>59</v>
      </c>
      <c r="C63" s="22"/>
      <c r="D63" s="23">
        <f>D64</f>
        <v>179710</v>
      </c>
      <c r="E63" s="23">
        <f>E64</f>
        <v>179710</v>
      </c>
      <c r="F63" s="43">
        <f t="shared" si="0"/>
        <v>100</v>
      </c>
    </row>
    <row r="64" spans="1:6" ht="51">
      <c r="A64" s="10" t="s">
        <v>15</v>
      </c>
      <c r="B64" s="4"/>
      <c r="C64" s="11">
        <v>100</v>
      </c>
      <c r="D64" s="24">
        <v>179710</v>
      </c>
      <c r="E64" s="24">
        <v>179710</v>
      </c>
      <c r="F64" s="44">
        <f t="shared" si="0"/>
        <v>100</v>
      </c>
    </row>
    <row r="65" spans="1:6" ht="15">
      <c r="A65" s="8" t="s">
        <v>16</v>
      </c>
      <c r="B65" s="4" t="s">
        <v>60</v>
      </c>
      <c r="C65" s="16"/>
      <c r="D65" s="25">
        <f>D66</f>
        <v>880741</v>
      </c>
      <c r="E65" s="25">
        <f>E66</f>
        <v>879920.64</v>
      </c>
      <c r="F65" s="43">
        <f t="shared" si="0"/>
        <v>99.90685570445795</v>
      </c>
    </row>
    <row r="66" spans="1:6" ht="51">
      <c r="A66" s="10" t="s">
        <v>15</v>
      </c>
      <c r="B66" s="4"/>
      <c r="C66" s="11">
        <v>100</v>
      </c>
      <c r="D66" s="24">
        <v>880741</v>
      </c>
      <c r="E66" s="24">
        <v>879920.64</v>
      </c>
      <c r="F66" s="44">
        <f t="shared" si="0"/>
        <v>99.90685570445795</v>
      </c>
    </row>
    <row r="67" spans="1:8" ht="15">
      <c r="A67" s="8" t="s">
        <v>17</v>
      </c>
      <c r="B67" s="4" t="s">
        <v>61</v>
      </c>
      <c r="C67" s="16"/>
      <c r="D67" s="25">
        <f>D68+D69+D70</f>
        <v>6558304</v>
      </c>
      <c r="E67" s="25">
        <f>E68+E69+E70</f>
        <v>6538011.07</v>
      </c>
      <c r="F67" s="43">
        <f t="shared" si="0"/>
        <v>99.69057655759782</v>
      </c>
      <c r="H67" s="37"/>
    </row>
    <row r="68" spans="1:6" ht="51">
      <c r="A68" s="10" t="s">
        <v>15</v>
      </c>
      <c r="B68" s="4"/>
      <c r="C68" s="11">
        <v>100</v>
      </c>
      <c r="D68" s="23">
        <v>5582510</v>
      </c>
      <c r="E68" s="23">
        <v>5566897.84</v>
      </c>
      <c r="F68" s="44">
        <f t="shared" si="0"/>
        <v>99.72033798416841</v>
      </c>
    </row>
    <row r="69" spans="1:6" ht="25.5">
      <c r="A69" s="10" t="s">
        <v>5</v>
      </c>
      <c r="B69" s="4"/>
      <c r="C69" s="11">
        <v>200</v>
      </c>
      <c r="D69" s="23">
        <v>948599</v>
      </c>
      <c r="E69" s="23">
        <v>945625.54</v>
      </c>
      <c r="F69" s="44">
        <f t="shared" si="0"/>
        <v>99.68654194238029</v>
      </c>
    </row>
    <row r="70" spans="1:6" ht="15">
      <c r="A70" s="10" t="s">
        <v>18</v>
      </c>
      <c r="B70" s="4"/>
      <c r="C70" s="14">
        <v>800</v>
      </c>
      <c r="D70" s="25">
        <v>27195</v>
      </c>
      <c r="E70" s="25">
        <v>25487.69</v>
      </c>
      <c r="F70" s="43">
        <f t="shared" si="0"/>
        <v>93.72197095054237</v>
      </c>
    </row>
    <row r="71" spans="1:6" ht="38.25">
      <c r="A71" s="8" t="s">
        <v>64</v>
      </c>
      <c r="B71" s="4" t="s">
        <v>63</v>
      </c>
      <c r="C71" s="16"/>
      <c r="D71" s="23">
        <f>D72</f>
        <v>10955</v>
      </c>
      <c r="E71" s="23">
        <f>E72</f>
        <v>10955</v>
      </c>
      <c r="F71" s="43">
        <f t="shared" si="0"/>
        <v>100</v>
      </c>
    </row>
    <row r="72" spans="1:6" ht="15">
      <c r="A72" s="10" t="s">
        <v>12</v>
      </c>
      <c r="B72" s="4"/>
      <c r="C72" s="14">
        <v>500</v>
      </c>
      <c r="D72" s="29">
        <v>10955</v>
      </c>
      <c r="E72" s="29">
        <v>10955</v>
      </c>
      <c r="F72" s="44">
        <f t="shared" si="0"/>
        <v>100</v>
      </c>
    </row>
    <row r="73" spans="1:6" ht="15">
      <c r="A73" s="8" t="s">
        <v>28</v>
      </c>
      <c r="B73" s="4" t="s">
        <v>67</v>
      </c>
      <c r="C73" s="14"/>
      <c r="D73" s="25">
        <f>D74</f>
        <v>65000</v>
      </c>
      <c r="E73" s="25">
        <f>E74</f>
        <v>53034.71</v>
      </c>
      <c r="F73" s="43">
        <f aca="true" t="shared" si="1" ref="F73:F82">E73/D73*100</f>
        <v>81.59186153846154</v>
      </c>
    </row>
    <row r="74" spans="1:6" ht="15">
      <c r="A74" s="10" t="s">
        <v>18</v>
      </c>
      <c r="B74" s="4"/>
      <c r="C74" s="14">
        <v>800</v>
      </c>
      <c r="D74" s="29">
        <v>65000</v>
      </c>
      <c r="E74" s="29">
        <v>53034.71</v>
      </c>
      <c r="F74" s="44">
        <f t="shared" si="1"/>
        <v>81.59186153846154</v>
      </c>
    </row>
    <row r="75" spans="1:6" ht="15">
      <c r="A75" s="8" t="s">
        <v>19</v>
      </c>
      <c r="B75" s="4" t="s">
        <v>62</v>
      </c>
      <c r="C75" s="16"/>
      <c r="D75" s="25">
        <f>D76+D77</f>
        <v>721835</v>
      </c>
      <c r="E75" s="25">
        <f>E76+E77</f>
        <v>710795.69</v>
      </c>
      <c r="F75" s="43">
        <f t="shared" si="1"/>
        <v>98.47066019242624</v>
      </c>
    </row>
    <row r="76" spans="1:6" ht="25.5">
      <c r="A76" s="10" t="s">
        <v>5</v>
      </c>
      <c r="B76" s="4"/>
      <c r="C76" s="11">
        <v>200</v>
      </c>
      <c r="D76" s="24">
        <v>690100</v>
      </c>
      <c r="E76" s="24">
        <v>681060.69</v>
      </c>
      <c r="F76" s="44">
        <f t="shared" si="1"/>
        <v>98.69014490653528</v>
      </c>
    </row>
    <row r="77" spans="1:6" ht="15">
      <c r="A77" s="10" t="s">
        <v>18</v>
      </c>
      <c r="B77" s="4"/>
      <c r="C77" s="14">
        <v>800</v>
      </c>
      <c r="D77" s="24">
        <v>31735</v>
      </c>
      <c r="E77" s="24">
        <v>29735</v>
      </c>
      <c r="F77" s="44">
        <f t="shared" si="1"/>
        <v>93.69780998897117</v>
      </c>
    </row>
    <row r="78" spans="1:6" ht="29.25" customHeight="1">
      <c r="A78" s="8" t="s">
        <v>65</v>
      </c>
      <c r="B78" s="4" t="s">
        <v>66</v>
      </c>
      <c r="C78" s="16"/>
      <c r="D78" s="23">
        <f>D79</f>
        <v>48000</v>
      </c>
      <c r="E78" s="23">
        <f>E79</f>
        <v>48000</v>
      </c>
      <c r="F78" s="43">
        <f t="shared" si="1"/>
        <v>100</v>
      </c>
    </row>
    <row r="79" spans="1:6" ht="15">
      <c r="A79" s="10" t="s">
        <v>12</v>
      </c>
      <c r="B79" s="4"/>
      <c r="C79" s="14">
        <v>500</v>
      </c>
      <c r="D79" s="29">
        <v>48000</v>
      </c>
      <c r="E79" s="29">
        <v>48000</v>
      </c>
      <c r="F79" s="44">
        <f t="shared" si="1"/>
        <v>100</v>
      </c>
    </row>
    <row r="80" spans="1:6" ht="15" hidden="1">
      <c r="A80" s="8" t="s">
        <v>30</v>
      </c>
      <c r="B80" s="4" t="s">
        <v>86</v>
      </c>
      <c r="C80" s="14"/>
      <c r="D80" s="25">
        <f>D81</f>
        <v>0</v>
      </c>
      <c r="E80" s="25">
        <f>E81</f>
        <v>0</v>
      </c>
      <c r="F80" s="42" t="e">
        <f t="shared" si="1"/>
        <v>#DIV/0!</v>
      </c>
    </row>
    <row r="81" spans="1:6" ht="15" hidden="1">
      <c r="A81" s="10" t="s">
        <v>29</v>
      </c>
      <c r="B81" s="36"/>
      <c r="C81" s="14">
        <v>300</v>
      </c>
      <c r="D81" s="29"/>
      <c r="E81" s="29"/>
      <c r="F81" s="42" t="e">
        <f t="shared" si="1"/>
        <v>#DIV/0!</v>
      </c>
    </row>
    <row r="82" spans="1:6" ht="15">
      <c r="A82" s="19" t="s">
        <v>20</v>
      </c>
      <c r="B82" s="6"/>
      <c r="C82" s="16"/>
      <c r="D82" s="26">
        <f>D8+D13+D22+D41+D62</f>
        <v>29564971.64</v>
      </c>
      <c r="E82" s="26">
        <f>E8+E13+E22+E41+E62</f>
        <v>28116409.619999997</v>
      </c>
      <c r="F82" s="42">
        <f t="shared" si="1"/>
        <v>95.10041126493026</v>
      </c>
    </row>
    <row r="83" ht="15.75">
      <c r="A83" s="3"/>
    </row>
    <row r="84" ht="15.75">
      <c r="A84" s="3"/>
    </row>
    <row r="85" ht="15.75">
      <c r="A85" s="3"/>
    </row>
    <row r="86" ht="15.75">
      <c r="A86" s="3"/>
    </row>
  </sheetData>
  <sheetProtection/>
  <mergeCells count="11">
    <mergeCell ref="E6:E7"/>
    <mergeCell ref="F6:F7"/>
    <mergeCell ref="D1:F1"/>
    <mergeCell ref="D4:F4"/>
    <mergeCell ref="D3:F3"/>
    <mergeCell ref="D2:F2"/>
    <mergeCell ref="A5:F5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 scale="71" r:id="rId1"/>
  <rowBreaks count="1" manualBreakCount="1">
    <brk id="3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Таня</cp:lastModifiedBy>
  <cp:lastPrinted>2017-04-26T08:04:22Z</cp:lastPrinted>
  <dcterms:created xsi:type="dcterms:W3CDTF">2015-02-12T07:20:41Z</dcterms:created>
  <dcterms:modified xsi:type="dcterms:W3CDTF">2017-05-02T05:18:56Z</dcterms:modified>
  <cp:category/>
  <cp:version/>
  <cp:contentType/>
  <cp:contentStatus/>
</cp:coreProperties>
</file>